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ส.ค.68\"/>
    </mc:Choice>
  </mc:AlternateContent>
  <xr:revisionPtr revIDLastSave="0" documentId="8_{B068CEC1-98BB-4F5B-95AD-3FE8CFCCEAE3}" xr6:coauthVersionLast="36" xr6:coauthVersionMax="36" xr10:uidLastSave="{00000000-0000-0000-0000-000000000000}"/>
  <bookViews>
    <workbookView xWindow="0" yWindow="0" windowWidth="28800" windowHeight="11325" activeTab="2" xr2:uid="{00000000-000D-0000-FFFF-FFFF00000000}"/>
  </bookViews>
  <sheets>
    <sheet name="เฉพาะเจาะจง " sheetId="1" r:id="rId1"/>
    <sheet name="ประกวด " sheetId="2" r:id="rId2"/>
    <sheet name="คัดเลือก " sheetId="3" r:id="rId3"/>
  </sheets>
  <definedNames>
    <definedName name="_xlnm.Print_Area" localSheetId="0">'เฉพาะเจาะจง '!$A$1:$L$23</definedName>
    <definedName name="_xlnm.Print_Area" localSheetId="1">'ประกวด '!$A$1:$L$19</definedName>
    <definedName name="_xlnm.Print_Titles" localSheetId="2">'คัดเลือก '!$1:$7</definedName>
    <definedName name="_xlnm.Print_Titles" localSheetId="0">'เฉพาะเจาะจง '!$1:$7</definedName>
    <definedName name="_xlnm.Print_Titles" localSheetId="1">'ประกวด '!$1:$7</definedName>
  </definedNames>
  <calcPr calcId="191029"/>
</workbook>
</file>

<file path=xl/calcChain.xml><?xml version="1.0" encoding="utf-8"?>
<calcChain xmlns="http://schemas.openxmlformats.org/spreadsheetml/2006/main">
  <c r="A3" i="2" l="1"/>
  <c r="C16" i="1" l="1"/>
  <c r="J12" i="2"/>
  <c r="I12" i="2" s="1"/>
  <c r="H12" i="2"/>
  <c r="J15" i="1"/>
  <c r="I15" i="1" s="1"/>
  <c r="H15" i="1"/>
  <c r="J14" i="1"/>
  <c r="I14" i="1" s="1"/>
  <c r="H14" i="1"/>
  <c r="J11" i="2"/>
  <c r="I11" i="2" s="1"/>
  <c r="H11" i="2"/>
  <c r="J13" i="1"/>
  <c r="I13" i="1"/>
  <c r="H13" i="1"/>
  <c r="J10" i="2"/>
  <c r="I10" i="2"/>
  <c r="H10" i="2"/>
  <c r="J12" i="1"/>
  <c r="I12" i="1" s="1"/>
  <c r="H12" i="1"/>
  <c r="J11" i="1"/>
  <c r="I11" i="1"/>
  <c r="H11" i="1"/>
  <c r="J10" i="1" l="1"/>
  <c r="I10" i="1"/>
  <c r="H10" i="1"/>
  <c r="J9" i="1"/>
  <c r="I9" i="1" s="1"/>
  <c r="H9" i="1"/>
  <c r="H9" i="2"/>
  <c r="J9" i="2"/>
  <c r="I9" i="2" s="1"/>
  <c r="J8" i="2"/>
  <c r="J14" i="2" s="1"/>
  <c r="I8" i="2"/>
  <c r="I14" i="2" s="1"/>
  <c r="J8" i="3" l="1"/>
  <c r="H8" i="3"/>
  <c r="C18" i="2"/>
  <c r="C17" i="2"/>
  <c r="I8" i="3" l="1"/>
  <c r="I10" i="3" s="1"/>
  <c r="J10" i="3"/>
  <c r="J8" i="1"/>
  <c r="H8" i="1"/>
  <c r="I8" i="1" l="1"/>
  <c r="I16" i="1" s="1"/>
  <c r="J16" i="1"/>
  <c r="A2" i="2"/>
  <c r="A3" i="3" l="1"/>
  <c r="A2" i="3"/>
  <c r="A1" i="2"/>
  <c r="A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ศศิธร ยิ่งเชิดสุข</author>
  </authors>
  <commentList>
    <comment ref="C5" authorId="0" shapeId="0" xr:uid="{00000000-0006-0000-0000-000001000000}">
      <text>
        <r>
          <rPr>
            <b/>
            <sz val="16"/>
            <color indexed="81"/>
            <rFont val="Tahoma"/>
            <family val="2"/>
          </rPr>
          <t>Run tracking
ราคา PR</t>
        </r>
      </text>
    </comment>
    <comment ref="D5" authorId="0" shapeId="0" xr:uid="{00000000-0006-0000-0000-000002000000}">
      <text>
        <r>
          <rPr>
            <b/>
            <sz val="14"/>
            <color indexed="81"/>
            <rFont val="Tahoma"/>
            <family val="2"/>
          </rPr>
          <t>รายงานขอจ้าง
ราคากลาง</t>
        </r>
      </text>
    </comment>
    <comment ref="G6" authorId="0" shapeId="0" xr:uid="{00000000-0006-0000-0000-000003000000}">
      <text>
        <r>
          <rPr>
            <b/>
            <sz val="18"/>
            <color indexed="81"/>
            <rFont val="Tahoma"/>
            <family val="2"/>
          </rPr>
          <t>ราคาที่ออก PO</t>
        </r>
      </text>
    </comment>
  </commentList>
</comments>
</file>

<file path=xl/sharedStrings.xml><?xml version="1.0" encoding="utf-8"?>
<sst xmlns="http://schemas.openxmlformats.org/spreadsheetml/2006/main" count="129" uniqueCount="69">
  <si>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</si>
  <si>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</si>
  <si>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</si>
  <si>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</si>
  <si>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</si>
  <si>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</si>
  <si>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</si>
  <si>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</si>
  <si>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</si>
  <si>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</si>
  <si>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</si>
  <si>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</si>
  <si>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</si>
  <si>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</si>
  <si>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</si>
  <si>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</si>
  <si>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</si>
  <si>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</si>
  <si>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</si>
  <si>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</si>
  <si>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โดยวิธีคัดเลือก</t>
  </si>
  <si>
    <t>วงเงินงบประมาณที่จะซื้อหรือจ้าง 
(ไม่รวมvat)</t>
  </si>
  <si>
    <t>ราคาที่
ตกลงซื้อ/จ้าง(ไม่รวมvat) (บาท)</t>
  </si>
  <si>
    <t>ราคาที่
ตกลงซื้อ/จ้าง(รวมvat) (บาท)</t>
  </si>
  <si>
    <t>หมายเหตุ เป็นราคาที่รวม VAT</t>
  </si>
  <si>
    <t xml:space="preserve">หมายเหตุ เป็นราคาที่รวม VAT </t>
  </si>
  <si>
    <t>วิธีคัดเลือก</t>
  </si>
  <si>
    <t>หจก.ปิยชาติ คอนสตรัคชั่น</t>
  </si>
  <si>
    <t>สรุปผลการดำเนินการจัดซื้อจัดจ้างในรอบเดือน สิงหาคม พ.ศ.2568</t>
  </si>
  <si>
    <t>งานก่อสร้างวางท่อประปาและงานที่เกี่ยวข้อง งานวางท่อประปาเอกชน บริเวณ โครงการ The CITY บางนา 3 เฟส 2.1 ตำบลบางแก้ว อำเภอบางพลี จังหวัดสมุทรปราการ พื้นที่สำนักงานประปาสาขาสุวรรณภูมิ</t>
  </si>
  <si>
    <t>หจก.วอเตอร์เวอค</t>
  </si>
  <si>
    <t xml:space="preserve">เลขที่ 
วธ55-59-68
ลงวันที่ 
5/8/2568
</t>
  </si>
  <si>
    <t>งานก่อสร้างวางท่อประปาและงานที่เกี่ยวข้อง งานวางท่อประปาขยายเขตบริการให้เต็มพื้นที่ทั่วชุมชนเมือง พื้นที่สำนักงานประปาสาขาสุวรรณภูมิ จำนวน 1 งาน 3 เส้นทาง
1. บริเวณซอยไทเรดิเอเตอร์ หมู่ที่ 4 ตำบลบางโฉลง อำเภอบางพลี จังหวัดสมุทรปราการ
2. บริเวณซอยเอี่ยมมีศรี หมู่ที่ 7 ตำบลบางโฉลง อำเภอบางพลี จังหวัดสมุทรปราการ
3. บริเวณซอยจตุรโชคชัย 3/7 หมู่ที่ 3 ตำบลบางโฉลง อำเภอบางพลี จังหวัดสมุทรปราการ</t>
  </si>
  <si>
    <t>วิธีประกวดราคาอิเล็กทรอนิกส์</t>
  </si>
  <si>
    <t>บจก.บุญพิศลย์ การช่าง</t>
  </si>
  <si>
    <t xml:space="preserve">เลขที่ 
MOU55-11-68
ลงวันที่ 
6/8/2568
</t>
  </si>
  <si>
    <t>งานก่อสร้างวางท่อประปา และงานที่เกี่ยวข้อง เพื่อวางท่อประปาเอกชน บริเวณโครงการศุภาลัย เบลล่า บางนา-ศรีวารี เฟส 1.0 ตำบลศีรษะจรเข้น้อย อำเภอบางเสาธง จังหวัดสมุทรปราการ พื้นที่สำนักงานประปาสาขาสุวรรณภูมิ</t>
  </si>
  <si>
    <t>บจก.เซนเทค (โกบอล)</t>
  </si>
  <si>
    <t xml:space="preserve">เลขที่ 
วธ55-55-68
ลงวันที่ 
6/8/2568
</t>
  </si>
  <si>
    <t>งานก่อสร้างวางท่อประปาและงานที่เกี่ยวข้อง งานวางท่อประปาเอกชน โครงการโฉนดเลขที่ 45298 ตำบลคลองนิยมยาตรา อำเภอบางบ่อ จังหวัดสมุทรปราการ พื้นที่สำนักงานประปาสาขาสุวรรณภูมิ</t>
  </si>
  <si>
    <t xml:space="preserve">เลขที่ 
วธ55-67-68
ลงวันที่ 
6/8/2568
</t>
  </si>
  <si>
    <t>งานก่อสร้างวางท่อประปาและงานที่เกี่ยวข้อง งานวางท่อประปาเอกชน บริเวณโครงการ สราญสิริ ศรีวารี 2 เฟส 7.0 ตำบลศีรษะจรเข้น้อย อำเภอบางเสาธง จังหวัดสมุทรปราการ พื้นที่สำนักงานประปาสาขาสุวรรณภูมิ</t>
  </si>
  <si>
    <t>จ้างเหมาบริการซ่อมชุดอุปกรณ์บูมอาร์ม รถบรรทุก (ดีเซล) ขนาด 6 ตัน ทะเบียน 51-9157 กทม.</t>
  </si>
  <si>
    <t>หจก.พี.พี.แมชชิน2018</t>
  </si>
  <si>
    <t xml:space="preserve">เลขที่ PO 3300070932
ลงวันที่ 
8/8/2568
</t>
  </si>
  <si>
    <t>งานก่อสร้างวางท่อประปาและงานที่เกี่ยวข้อง ด้านลดน้ำสูญเสีย บริเวณซอยมหาชัย หมู่ที่ 7 ตำบลบางพลีใหญ่ อำเภอบางพลี จังหวัดสมุทรปราการ พื้นที่สำนักงานประปาสาขาสุวรรณภูมิ</t>
  </si>
  <si>
    <t xml:space="preserve">เลขที่ 
ป55-14-68
ลงวันที่ 
14/8/2568
</t>
  </si>
  <si>
    <t>งานจ้างสำรวจหาจุดรั่วในระบบจ่ายน้ำ พื้นที่สำนักงานประปาสาขาสุวรรณภูมิ (เฉพาะ 20 DMA)</t>
  </si>
  <si>
    <t xml:space="preserve">เลขที่ 
สร55-08-68
ลงวันที่ 
20/8/2568
</t>
  </si>
  <si>
    <t>หจก.เพชรธนพัทธ์ วิศวกรรม</t>
  </si>
  <si>
    <t xml:space="preserve">เลขที่ 
วธ55-61-68
ลงวันที่ 
22/8/2568
</t>
  </si>
  <si>
    <t>งานจ้างปรับปรุง ถอดเปลี่ยนมาตรวัดน้ำครบวาระ และงานที่เกี่ยวข้อง พื้นที่สำนักงานประปาสาขาสุวรรณภูมิ</t>
  </si>
  <si>
    <t>หจก.เค.ที.เมนเดอร์</t>
  </si>
  <si>
    <t xml:space="preserve">เลขที่ 
มว55-02-68
ลงวันที่ 
25/8/2568
</t>
  </si>
  <si>
    <t xml:space="preserve">งานก่อสร้างวางท่อประปาและงานที่เกี่ยวข้อง ด้านลดน้ำสูญเสีย จำนวน 1 งาน 3 เส้นทาง
1. บริเวณซอยแก้วเจริญ ถนนขุมทอง-ลำต้อยติ่ง แขวงขุมทอง เขตลาดกระบัง กรุงเทพมหานคร
2. บริเวณซอยบริษัทศรีบริสุทธิ์อุตสาหกรรม ถนนประชาพัฒนา แขวงทับยาว เขตลาดกระบัง กรุงเทพมหานคร
3. บริเวณซอยหลวงแพ่ง 3 (ขุมทอง) ถนนหลวงแพ่ง แขวงทับยาว เขตลาดกระบัง กรุงเทพมหานคร พื้นที่สำนักงานประปาสาขาสุวรรณภูมิ
</t>
  </si>
  <si>
    <t>หจก.นาดา วิศวกรรม</t>
  </si>
  <si>
    <t xml:space="preserve">เลขที่ 
ป55-11-68
ลงวันที่ 
26/8/2568
</t>
  </si>
  <si>
    <t>งานจ้างเหมาบริการปรับปรุงฝาบ่อระบายน้ำ อาคารสำนักงานประปาสาขาสุวรรณภูมิ และงานที่เกี่ยวข้อง พื้นที่สำนักงานประปาสาขาสุวรรณภูมิ</t>
  </si>
  <si>
    <t xml:space="preserve">เลขที่ 
จท55-01-68
ลงวันที่ 
27/8/2568
</t>
  </si>
  <si>
    <t>งานก่อสร้างวางท่อประปาและงานที่เกี่ยวข้อง เพื่อวางท่อประปาเอกชน บริเวณโครงการ PLENO TOWN ลาดกระบัง-สุวรรณภูมิ เฟส 2.0 ตำบลบางโฉลง อำเภอบางพลี จังหวัดสมุทรปราการ พื้นที่สำนักงานประปาสาขาสุวรรณภูมิ</t>
  </si>
  <si>
    <t>บจก.ปุณยนุช อินเท็นซ</t>
  </si>
  <si>
    <t xml:space="preserve">เลขที่ 
วท55-68-68
ลงวันที่ 
29/8/2568
</t>
  </si>
  <si>
    <t xml:space="preserve">งานก่อสร้างวางท่อประปาและงานที่เกี่ยวข้อง ด้านลดน้ำสูญเสีย บริเวณ ซอยอดุลย์ศาสนการ อบต.บางโฉลง ตำบลบางโฉลง อำเภอบางพลี จังหวัดสมุทรปราการ พื้นที่สำนักงานประปาสาขาสุวรรณภูมิ 
</t>
  </si>
  <si>
    <t>บจก.บุญพิศลย์การช่าง</t>
  </si>
  <si>
    <t xml:space="preserve">เลขที่ 
ป55-13-68
ลงวันที่ 
29/8/2568
</t>
  </si>
  <si>
    <t>(นายธีรดนย์ วิจิตรจรรยา)</t>
  </si>
  <si>
    <t>นักบริหารงานพัสดุ 5 สจพ.กธบ.สสสภ.</t>
  </si>
  <si>
    <t>วันที่ 3 กันยายน 2568</t>
  </si>
  <si>
    <t xml:space="preserve">เลขที่ 
วธ55-66-68
ลงวันที่ 
7/8/2568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</si>
</sst>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0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  <font>
      <b/>
      <sz val="16"/>
      <color indexed="81"/>
      <name val="Tahoma"/>
      <family val="2"/>
    </font>
    <font>
      <b/>
      <sz val="18"/>
      <color indexed="81"/>
      <name val="Tahoma"/>
      <family val="2"/>
    </font>
    <font>
      <b/>
      <sz val="14"/>
      <color indexed="81"/>
      <name val="Tahoma"/>
      <family val="2"/>
    </font>
    <font>
      <sz val="20"/>
      <name val="TH SarabunPSK"/>
      <family val="2"/>
    </font>
    <font>
      <b/>
      <u val="singleAccounting"/>
      <sz val="20"/>
      <name val="TH SarabunPSK"/>
      <family val="2"/>
    </font>
    <font>
      <b/>
      <u val="singleAccounting"/>
      <sz val="28"/>
      <name val="TH SarabunPSK"/>
      <family val="2"/>
    </font>
    <font>
      <sz val="2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1" applyNumberFormat="1" applyFont="1" applyFill="1" applyBorder="1" applyAlignment="1">
      <alignment horizontal="left" vertical="center" wrapText="1"/>
    </xf>
    <xf numFmtId="0" fontId="11" fillId="0" borderId="0" xfId="31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43" fontId="7" fillId="0" borderId="0" xfId="1" applyNumberFormat="1" applyFont="1" applyFill="1" applyAlignment="1">
      <alignment vertical="center"/>
    </xf>
    <xf numFmtId="187" fontId="7" fillId="0" borderId="0" xfId="1" applyNumberFormat="1" applyFont="1" applyFill="1" applyAlignment="1">
      <alignment vertical="center"/>
    </xf>
    <xf numFmtId="187" fontId="7" fillId="0" borderId="0" xfId="1" applyNumberFormat="1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3" fontId="16" fillId="0" borderId="0" xfId="1" applyNumberFormat="1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/>
    </xf>
    <xf numFmtId="4" fontId="7" fillId="0" borderId="0" xfId="0" applyNumberFormat="1" applyFont="1" applyFill="1"/>
    <xf numFmtId="0" fontId="12" fillId="0" borderId="0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3" fontId="17" fillId="0" borderId="0" xfId="1" applyNumberFormat="1" applyFont="1" applyFill="1" applyBorder="1" applyAlignment="1">
      <alignment vertical="center"/>
    </xf>
    <xf numFmtId="0" fontId="6" fillId="0" borderId="0" xfId="0" applyFont="1" applyFill="1" applyAlignment="1"/>
    <xf numFmtId="0" fontId="6" fillId="0" borderId="0" xfId="0" applyFont="1" applyFill="1" applyBorder="1" applyAlignment="1"/>
    <xf numFmtId="0" fontId="8" fillId="0" borderId="2" xfId="0" applyFont="1" applyFill="1" applyBorder="1" applyAlignment="1"/>
    <xf numFmtId="43" fontId="18" fillId="0" borderId="0" xfId="1" applyNumberFormat="1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43" fontId="7" fillId="0" borderId="7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 wrapText="1"/>
    </xf>
    <xf numFmtId="0" fontId="12" fillId="0" borderId="0" xfId="0" applyFont="1" applyAlignment="1">
      <alignment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43" fontId="7" fillId="0" borderId="0" xfId="0" applyNumberFormat="1" applyFont="1" applyBorder="1" applyAlignment="1">
      <alignment vertical="center"/>
    </xf>
    <xf numFmtId="0" fontId="19" fillId="0" borderId="0" xfId="0" applyFont="1" applyBorder="1" applyAlignment="1">
      <alignment horizontal="left" vertical="center" wrapText="1"/>
    </xf>
    <xf numFmtId="43" fontId="7" fillId="0" borderId="3" xfId="0" applyNumberFormat="1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187" fontId="7" fillId="0" borderId="6" xfId="0" applyNumberFormat="1" applyFont="1" applyFill="1" applyBorder="1" applyAlignment="1">
      <alignment horizontal="center" vertical="center" wrapText="1"/>
    </xf>
    <xf numFmtId="187" fontId="7" fillId="0" borderId="6" xfId="0" applyNumberFormat="1" applyFont="1" applyFill="1" applyBorder="1" applyAlignment="1">
      <alignment horizontal="center" vertical="top" wrapText="1"/>
    </xf>
    <xf numFmtId="4" fontId="7" fillId="0" borderId="4" xfId="0" applyNumberFormat="1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view="pageBreakPreview" zoomScale="85" zoomScaleSheetLayoutView="85" workbookViewId="0">
      <pane ySplit="7" topLeftCell="A19" activePane="bottomLeft" state="frozen"/>
      <selection pane="bottomLeft" activeCell="J10" sqref="J10"/>
    </sheetView>
  </sheetViews>
  <sheetFormatPr defaultColWidth="9.140625" defaultRowHeight="30.75" x14ac:dyDescent="0.45"/>
  <cols>
    <col min="1" max="1" width="9.5703125" style="30" customWidth="1"/>
    <col min="2" max="2" width="85" style="49" bestFit="1" customWidth="1"/>
    <col min="3" max="3" width="30.7109375" style="25" customWidth="1"/>
    <col min="4" max="4" width="28" style="34" customWidth="1"/>
    <col min="5" max="5" width="26.140625" style="30" customWidth="1"/>
    <col min="6" max="6" width="44.85546875" style="25" customWidth="1"/>
    <col min="7" max="7" width="27.28515625" style="31" customWidth="1"/>
    <col min="8" max="8" width="45.42578125" style="25" customWidth="1"/>
    <col min="9" max="9" width="27.85546875" style="25" customWidth="1"/>
    <col min="10" max="10" width="27.85546875" style="33" customWidth="1"/>
    <col min="11" max="11" width="25.140625" style="25" customWidth="1"/>
    <col min="12" max="12" width="36" style="32" customWidth="1"/>
    <col min="13" max="14" width="9.140625" style="25"/>
    <col min="15" max="15" width="27.5703125" style="25" customWidth="1"/>
    <col min="16" max="16" width="9.140625" style="26"/>
    <col min="17" max="17" width="20.140625" style="26" bestFit="1" customWidth="1"/>
    <col min="18" max="16384" width="9.140625" style="26"/>
  </cols>
  <sheetData>
    <row r="1" spans="1:15" ht="36" x14ac:dyDescent="0.55000000000000004">
      <c r="A1" s="81" t="s">
        <v>28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55"/>
    </row>
    <row r="2" spans="1:15" ht="36" x14ac:dyDescent="0.55000000000000004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55"/>
    </row>
    <row r="3" spans="1:15" ht="36" x14ac:dyDescent="0.55000000000000004">
      <c r="A3" s="82" t="s">
        <v>67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56"/>
    </row>
    <row r="4" spans="1:15" ht="36" x14ac:dyDescent="0.55000000000000004">
      <c r="A4" s="83" t="s">
        <v>11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57"/>
    </row>
    <row r="5" spans="1:15" s="28" customFormat="1" ht="35.25" customHeight="1" x14ac:dyDescent="0.2">
      <c r="A5" s="76" t="s">
        <v>1</v>
      </c>
      <c r="B5" s="76" t="s">
        <v>5</v>
      </c>
      <c r="C5" s="85" t="s">
        <v>21</v>
      </c>
      <c r="D5" s="73" t="s">
        <v>15</v>
      </c>
      <c r="E5" s="76" t="s">
        <v>6</v>
      </c>
      <c r="F5" s="76" t="s">
        <v>7</v>
      </c>
      <c r="G5" s="76"/>
      <c r="H5" s="76" t="s">
        <v>8</v>
      </c>
      <c r="I5" s="76"/>
      <c r="J5" s="76"/>
      <c r="K5" s="76" t="s">
        <v>9</v>
      </c>
      <c r="L5" s="76" t="s">
        <v>2</v>
      </c>
      <c r="M5" s="27"/>
      <c r="N5" s="27"/>
      <c r="O5" s="27"/>
    </row>
    <row r="6" spans="1:15" s="28" customFormat="1" ht="30.75" customHeight="1" x14ac:dyDescent="0.2">
      <c r="A6" s="76"/>
      <c r="B6" s="76"/>
      <c r="C6" s="85"/>
      <c r="D6" s="73"/>
      <c r="E6" s="76"/>
      <c r="F6" s="77" t="s">
        <v>3</v>
      </c>
      <c r="G6" s="79" t="s">
        <v>16</v>
      </c>
      <c r="H6" s="77" t="s">
        <v>4</v>
      </c>
      <c r="I6" s="74" t="s">
        <v>19</v>
      </c>
      <c r="J6" s="74" t="s">
        <v>17</v>
      </c>
      <c r="K6" s="76"/>
      <c r="L6" s="76"/>
      <c r="M6" s="27"/>
      <c r="N6" s="27"/>
      <c r="O6" s="27"/>
    </row>
    <row r="7" spans="1:15" s="28" customFormat="1" ht="90" customHeight="1" x14ac:dyDescent="0.2">
      <c r="A7" s="76"/>
      <c r="B7" s="76"/>
      <c r="C7" s="85"/>
      <c r="D7" s="73"/>
      <c r="E7" s="76"/>
      <c r="F7" s="78"/>
      <c r="G7" s="80"/>
      <c r="H7" s="84"/>
      <c r="I7" s="75"/>
      <c r="J7" s="75"/>
      <c r="K7" s="76"/>
      <c r="L7" s="76"/>
      <c r="M7" s="27"/>
      <c r="N7" s="27"/>
      <c r="O7" s="27"/>
    </row>
    <row r="8" spans="1:15" s="29" customFormat="1" ht="168.75" x14ac:dyDescent="0.2">
      <c r="A8" s="12">
        <v>1</v>
      </c>
      <c r="B8" s="13" t="s">
        <v>29</v>
      </c>
      <c r="C8" s="14">
        <v>405347.66</v>
      </c>
      <c r="D8" s="14">
        <v>433722</v>
      </c>
      <c r="E8" s="12" t="s">
        <v>12</v>
      </c>
      <c r="F8" s="52" t="s">
        <v>30</v>
      </c>
      <c r="G8" s="14">
        <v>420220</v>
      </c>
      <c r="H8" s="67" t="str">
        <f t="shared" ref="H8" si="0">F8</f>
        <v>หจก.วอเตอร์เวอค</v>
      </c>
      <c r="I8" s="14">
        <f t="shared" ref="I8:I15" si="1">ROUND((J8*100)/107,2)</f>
        <v>392728.97</v>
      </c>
      <c r="J8" s="14">
        <f t="shared" ref="J8" si="2">G8</f>
        <v>420220</v>
      </c>
      <c r="K8" s="12" t="s">
        <v>10</v>
      </c>
      <c r="L8" s="24" t="s">
        <v>31</v>
      </c>
    </row>
    <row r="9" spans="1:15" s="29" customFormat="1" ht="168.75" x14ac:dyDescent="0.2">
      <c r="A9" s="12">
        <v>2</v>
      </c>
      <c r="B9" s="13" t="s">
        <v>39</v>
      </c>
      <c r="C9" s="14">
        <v>207579.44</v>
      </c>
      <c r="D9" s="14">
        <v>222110</v>
      </c>
      <c r="E9" s="12" t="s">
        <v>12</v>
      </c>
      <c r="F9" s="52" t="s">
        <v>27</v>
      </c>
      <c r="G9" s="14">
        <v>215102</v>
      </c>
      <c r="H9" s="68" t="str">
        <f t="shared" ref="H9:H10" si="3">F9</f>
        <v>หจก.ปิยชาติ คอนสตรัคชั่น</v>
      </c>
      <c r="I9" s="14">
        <f t="shared" si="1"/>
        <v>201029.91</v>
      </c>
      <c r="J9" s="14">
        <f t="shared" ref="J9:J10" si="4">G9</f>
        <v>215102</v>
      </c>
      <c r="K9" s="12" t="s">
        <v>10</v>
      </c>
      <c r="L9" s="24" t="s">
        <v>40</v>
      </c>
    </row>
    <row r="10" spans="1:15" s="29" customFormat="1" ht="168.75" x14ac:dyDescent="0.2">
      <c r="A10" s="12">
        <v>3</v>
      </c>
      <c r="B10" s="13" t="s">
        <v>41</v>
      </c>
      <c r="C10" s="14">
        <v>189173.83</v>
      </c>
      <c r="D10" s="14">
        <v>202416</v>
      </c>
      <c r="E10" s="12" t="s">
        <v>12</v>
      </c>
      <c r="F10" s="52" t="s">
        <v>37</v>
      </c>
      <c r="G10" s="14">
        <v>196051</v>
      </c>
      <c r="H10" s="68" t="str">
        <f t="shared" si="3"/>
        <v>บจก.เซนเทค (โกบอล)</v>
      </c>
      <c r="I10" s="14">
        <f t="shared" si="1"/>
        <v>183225.23</v>
      </c>
      <c r="J10" s="14">
        <f t="shared" si="4"/>
        <v>196051</v>
      </c>
      <c r="K10" s="12" t="s">
        <v>10</v>
      </c>
      <c r="L10" s="24" t="s">
        <v>68</v>
      </c>
    </row>
    <row r="11" spans="1:15" s="29" customFormat="1" ht="135" x14ac:dyDescent="0.2">
      <c r="A11" s="12">
        <v>4</v>
      </c>
      <c r="B11" s="13" t="s">
        <v>42</v>
      </c>
      <c r="C11" s="14">
        <v>28180</v>
      </c>
      <c r="D11" s="14">
        <v>30152.6</v>
      </c>
      <c r="E11" s="12" t="s">
        <v>12</v>
      </c>
      <c r="F11" s="52" t="s">
        <v>43</v>
      </c>
      <c r="G11" s="14">
        <v>30152.6</v>
      </c>
      <c r="H11" s="68" t="str">
        <f t="shared" ref="H11:H15" si="5">F11</f>
        <v>หจก.พี.พี.แมชชิน2018</v>
      </c>
      <c r="I11" s="14">
        <f t="shared" si="1"/>
        <v>28180</v>
      </c>
      <c r="J11" s="14">
        <f t="shared" ref="J11:J15" si="6">G11</f>
        <v>30152.6</v>
      </c>
      <c r="K11" s="12" t="s">
        <v>10</v>
      </c>
      <c r="L11" s="24" t="s">
        <v>44</v>
      </c>
    </row>
    <row r="12" spans="1:15" s="29" customFormat="1" ht="168.75" x14ac:dyDescent="0.2">
      <c r="A12" s="12">
        <v>5</v>
      </c>
      <c r="B12" s="13" t="s">
        <v>47</v>
      </c>
      <c r="C12" s="14">
        <v>400000</v>
      </c>
      <c r="D12" s="14">
        <v>427636</v>
      </c>
      <c r="E12" s="12" t="s">
        <v>12</v>
      </c>
      <c r="F12" s="52" t="s">
        <v>34</v>
      </c>
      <c r="G12" s="14">
        <v>418918.91</v>
      </c>
      <c r="H12" s="67" t="str">
        <f t="shared" si="5"/>
        <v>บจก.บุญพิศลย์ การช่าง</v>
      </c>
      <c r="I12" s="14">
        <f t="shared" si="1"/>
        <v>391513</v>
      </c>
      <c r="J12" s="14">
        <f t="shared" si="6"/>
        <v>418918.91</v>
      </c>
      <c r="K12" s="12" t="s">
        <v>10</v>
      </c>
      <c r="L12" s="24" t="s">
        <v>48</v>
      </c>
    </row>
    <row r="13" spans="1:15" s="29" customFormat="1" ht="168.75" x14ac:dyDescent="0.2">
      <c r="A13" s="12">
        <v>6</v>
      </c>
      <c r="B13" s="13" t="s">
        <v>51</v>
      </c>
      <c r="C13" s="14">
        <v>80524</v>
      </c>
      <c r="D13" s="14">
        <v>86160.68</v>
      </c>
      <c r="E13" s="12" t="s">
        <v>12</v>
      </c>
      <c r="F13" s="52" t="s">
        <v>52</v>
      </c>
      <c r="G13" s="14">
        <v>81993.03</v>
      </c>
      <c r="H13" s="67" t="str">
        <f t="shared" si="5"/>
        <v>หจก.เค.ที.เมนเดอร์</v>
      </c>
      <c r="I13" s="14">
        <f t="shared" si="1"/>
        <v>76629</v>
      </c>
      <c r="J13" s="14">
        <f t="shared" si="6"/>
        <v>81993.03</v>
      </c>
      <c r="K13" s="12" t="s">
        <v>10</v>
      </c>
      <c r="L13" s="24" t="s">
        <v>53</v>
      </c>
    </row>
    <row r="14" spans="1:15" s="29" customFormat="1" ht="168.75" x14ac:dyDescent="0.2">
      <c r="A14" s="12">
        <v>7</v>
      </c>
      <c r="B14" s="13" t="s">
        <v>57</v>
      </c>
      <c r="C14" s="14">
        <v>96320.56</v>
      </c>
      <c r="D14" s="14">
        <v>103063</v>
      </c>
      <c r="E14" s="12" t="s">
        <v>12</v>
      </c>
      <c r="F14" s="66" t="s">
        <v>37</v>
      </c>
      <c r="G14" s="14">
        <v>99971</v>
      </c>
      <c r="H14" s="67" t="str">
        <f t="shared" si="5"/>
        <v>บจก.เซนเทค (โกบอล)</v>
      </c>
      <c r="I14" s="14">
        <f t="shared" si="1"/>
        <v>93430.84</v>
      </c>
      <c r="J14" s="14">
        <f t="shared" si="6"/>
        <v>99971</v>
      </c>
      <c r="K14" s="12" t="s">
        <v>10</v>
      </c>
      <c r="L14" s="24" t="s">
        <v>58</v>
      </c>
    </row>
    <row r="15" spans="1:15" s="29" customFormat="1" ht="180" x14ac:dyDescent="0.2">
      <c r="A15" s="12">
        <v>8</v>
      </c>
      <c r="B15" s="13" t="s">
        <v>59</v>
      </c>
      <c r="C15" s="14">
        <v>246346.73</v>
      </c>
      <c r="D15" s="14">
        <v>263591</v>
      </c>
      <c r="E15" s="12" t="s">
        <v>12</v>
      </c>
      <c r="F15" s="52" t="s">
        <v>60</v>
      </c>
      <c r="G15" s="14">
        <v>255305</v>
      </c>
      <c r="H15" s="67" t="str">
        <f t="shared" si="5"/>
        <v>บจก.ปุณยนุช อินเท็นซ</v>
      </c>
      <c r="I15" s="14">
        <f t="shared" si="1"/>
        <v>238602.8</v>
      </c>
      <c r="J15" s="14">
        <f t="shared" si="6"/>
        <v>255305</v>
      </c>
      <c r="K15" s="12" t="s">
        <v>10</v>
      </c>
      <c r="L15" s="24" t="s">
        <v>61</v>
      </c>
    </row>
    <row r="16" spans="1:15" ht="35.25" customHeight="1" x14ac:dyDescent="0.55000000000000004">
      <c r="A16" s="35"/>
      <c r="B16" s="16"/>
      <c r="C16" s="54">
        <f>SUM(C8:C15)</f>
        <v>1653472.22</v>
      </c>
      <c r="D16" s="46"/>
      <c r="E16" s="15"/>
      <c r="F16" s="11"/>
      <c r="G16" s="46"/>
      <c r="H16" s="11"/>
      <c r="I16" s="19">
        <f>SUM(I8:I15)</f>
        <v>1605339.75</v>
      </c>
      <c r="J16" s="19">
        <f>SUM(J8:J15)</f>
        <v>1717713.54</v>
      </c>
      <c r="K16" s="35"/>
      <c r="L16" s="38"/>
    </row>
    <row r="17" spans="1:15" ht="39" customHeight="1" x14ac:dyDescent="0.55000000000000004">
      <c r="A17" s="35"/>
      <c r="B17" s="47" t="s">
        <v>25</v>
      </c>
      <c r="C17" s="21"/>
      <c r="D17" s="17"/>
      <c r="E17" s="15"/>
      <c r="F17" s="11"/>
      <c r="G17" s="18"/>
      <c r="H17" s="11"/>
      <c r="I17" s="11"/>
      <c r="J17" s="19"/>
      <c r="K17" s="35"/>
      <c r="L17" s="38"/>
    </row>
    <row r="18" spans="1:15" ht="17.25" customHeight="1" x14ac:dyDescent="0.55000000000000004">
      <c r="A18" s="35"/>
      <c r="B18" s="16"/>
      <c r="C18" s="21"/>
      <c r="D18" s="23"/>
      <c r="E18" s="15"/>
      <c r="F18" s="11"/>
      <c r="G18" s="18"/>
      <c r="H18" s="11"/>
      <c r="I18" s="11"/>
      <c r="J18" s="22"/>
      <c r="K18" s="11"/>
      <c r="L18" s="20"/>
    </row>
    <row r="19" spans="1:15" ht="36" x14ac:dyDescent="0.55000000000000004">
      <c r="A19" s="35"/>
      <c r="B19" s="47"/>
      <c r="C19" s="15" t="s">
        <v>13</v>
      </c>
      <c r="D19" s="23"/>
      <c r="E19" s="15"/>
      <c r="F19" s="11"/>
      <c r="G19" s="18"/>
      <c r="H19" s="11"/>
      <c r="I19" s="50"/>
      <c r="J19" s="22"/>
      <c r="K19" s="11"/>
      <c r="L19" s="20"/>
    </row>
    <row r="20" spans="1:15" ht="51.75" customHeight="1" x14ac:dyDescent="0.55000000000000004">
      <c r="A20" s="35"/>
      <c r="B20" s="47"/>
      <c r="D20" s="23"/>
      <c r="E20" s="15"/>
      <c r="F20" s="11"/>
      <c r="G20" s="18"/>
      <c r="H20" s="11"/>
      <c r="I20" s="11"/>
      <c r="J20" s="22"/>
      <c r="K20" s="11"/>
      <c r="L20" s="20"/>
    </row>
    <row r="21" spans="1:15" s="45" customFormat="1" ht="39" customHeight="1" x14ac:dyDescent="0.2">
      <c r="A21" s="35"/>
      <c r="B21" s="48"/>
      <c r="C21" s="39" t="s">
        <v>65</v>
      </c>
      <c r="D21" s="41"/>
      <c r="E21" s="39"/>
      <c r="F21" s="40"/>
      <c r="G21" s="42"/>
      <c r="H21" s="40"/>
      <c r="I21" s="40"/>
      <c r="J21" s="43"/>
      <c r="K21" s="40"/>
      <c r="L21" s="20"/>
      <c r="M21" s="44"/>
      <c r="N21" s="44"/>
      <c r="O21" s="44"/>
    </row>
    <row r="22" spans="1:15" s="45" customFormat="1" ht="39" customHeight="1" x14ac:dyDescent="0.2">
      <c r="A22" s="35"/>
      <c r="B22" s="48"/>
      <c r="C22" s="39" t="s">
        <v>66</v>
      </c>
      <c r="D22" s="41"/>
      <c r="E22" s="39"/>
      <c r="F22" s="40"/>
      <c r="G22" s="42"/>
      <c r="H22" s="40"/>
      <c r="I22" s="40"/>
      <c r="J22" s="43"/>
      <c r="K22" s="40"/>
      <c r="L22" s="20"/>
      <c r="M22" s="44"/>
      <c r="N22" s="44"/>
      <c r="O22" s="44"/>
    </row>
    <row r="23" spans="1:15" s="45" customFormat="1" ht="39" customHeight="1" x14ac:dyDescent="0.2">
      <c r="A23" s="35"/>
      <c r="B23" s="48"/>
      <c r="C23" s="39"/>
      <c r="D23" s="41"/>
      <c r="E23" s="39"/>
      <c r="F23" s="40"/>
      <c r="G23" s="42"/>
      <c r="H23" s="40"/>
      <c r="I23" s="40"/>
      <c r="J23" s="43"/>
      <c r="K23" s="40"/>
      <c r="L23" s="20"/>
      <c r="M23" s="44"/>
      <c r="N23" s="44"/>
      <c r="O23" s="44"/>
    </row>
    <row r="24" spans="1:15" x14ac:dyDescent="0.45">
      <c r="A24" s="51"/>
    </row>
    <row r="25" spans="1:15" x14ac:dyDescent="0.45">
      <c r="A25" s="51"/>
    </row>
    <row r="26" spans="1:15" x14ac:dyDescent="0.45">
      <c r="A26" s="51"/>
    </row>
    <row r="27" spans="1:15" x14ac:dyDescent="0.45">
      <c r="E27" s="25"/>
      <c r="G27" s="33"/>
      <c r="I27" s="32"/>
      <c r="J27" s="25"/>
      <c r="L27" s="25"/>
      <c r="M27" s="26"/>
      <c r="N27" s="26"/>
      <c r="O27" s="26"/>
    </row>
    <row r="28" spans="1:15" x14ac:dyDescent="0.45">
      <c r="E28" s="25"/>
      <c r="G28" s="33"/>
      <c r="I28" s="32"/>
      <c r="J28" s="25"/>
      <c r="L28" s="25"/>
      <c r="M28" s="26"/>
      <c r="N28" s="26"/>
      <c r="O28" s="26"/>
    </row>
    <row r="29" spans="1:15" x14ac:dyDescent="0.45">
      <c r="E29" s="25"/>
      <c r="G29" s="33"/>
      <c r="I29" s="32"/>
      <c r="J29" s="25"/>
      <c r="L29" s="25"/>
      <c r="M29" s="26"/>
      <c r="N29" s="26"/>
      <c r="O29" s="26"/>
    </row>
    <row r="30" spans="1:15" x14ac:dyDescent="0.45">
      <c r="E30" s="33"/>
      <c r="G30" s="32"/>
      <c r="J30" s="25"/>
      <c r="K30" s="26"/>
      <c r="L30" s="26"/>
      <c r="M30" s="26"/>
      <c r="N30" s="26"/>
      <c r="O30" s="26"/>
    </row>
    <row r="31" spans="1:15" x14ac:dyDescent="0.45">
      <c r="E31" s="33"/>
      <c r="G31" s="32"/>
      <c r="J31" s="25"/>
      <c r="K31" s="26"/>
      <c r="L31" s="26"/>
      <c r="M31" s="26"/>
      <c r="N31" s="26"/>
      <c r="O31" s="26"/>
    </row>
    <row r="32" spans="1:15" x14ac:dyDescent="0.45">
      <c r="E32" s="33"/>
      <c r="G32" s="25"/>
      <c r="H32" s="26"/>
      <c r="I32" s="26"/>
      <c r="J32" s="26"/>
      <c r="K32" s="26"/>
      <c r="L32" s="26"/>
      <c r="M32" s="26"/>
      <c r="N32" s="26"/>
      <c r="O32" s="26"/>
    </row>
    <row r="33" spans="5:15" x14ac:dyDescent="0.45">
      <c r="E33" s="33"/>
      <c r="G33" s="25"/>
      <c r="H33" s="26"/>
      <c r="I33" s="26"/>
      <c r="J33" s="26"/>
      <c r="K33" s="26"/>
      <c r="L33" s="26"/>
      <c r="M33" s="26"/>
      <c r="N33" s="26"/>
      <c r="O33" s="26"/>
    </row>
    <row r="34" spans="5:15" x14ac:dyDescent="0.45">
      <c r="E34" s="33"/>
      <c r="G34" s="25"/>
      <c r="H34" s="26"/>
      <c r="I34" s="26"/>
      <c r="J34" s="26"/>
      <c r="K34" s="26"/>
      <c r="L34" s="26"/>
      <c r="M34" s="26"/>
      <c r="N34" s="26"/>
      <c r="O34" s="26"/>
    </row>
    <row r="35" spans="5:15" x14ac:dyDescent="0.45">
      <c r="E35" s="33"/>
      <c r="G35" s="25"/>
      <c r="H35" s="26"/>
      <c r="I35" s="26"/>
      <c r="J35" s="26"/>
      <c r="K35" s="26"/>
      <c r="L35" s="26"/>
      <c r="M35" s="26"/>
      <c r="N35" s="26"/>
      <c r="O35" s="26"/>
    </row>
    <row r="36" spans="5:15" x14ac:dyDescent="0.45">
      <c r="G36" s="32"/>
      <c r="J36" s="25"/>
      <c r="K36" s="26"/>
      <c r="L36" s="26"/>
      <c r="M36" s="26"/>
      <c r="N36" s="26"/>
      <c r="O36" s="26"/>
    </row>
    <row r="37" spans="5:15" x14ac:dyDescent="0.45">
      <c r="G37" s="32"/>
      <c r="J37" s="25"/>
      <c r="K37" s="26"/>
      <c r="L37" s="26"/>
      <c r="M37" s="26"/>
      <c r="N37" s="26"/>
      <c r="O37" s="26"/>
    </row>
    <row r="38" spans="5:15" x14ac:dyDescent="0.45">
      <c r="G38" s="32"/>
      <c r="J38" s="25"/>
      <c r="K38" s="26"/>
      <c r="L38" s="26"/>
      <c r="M38" s="26"/>
      <c r="N38" s="26"/>
      <c r="O38" s="26"/>
    </row>
    <row r="39" spans="5:15" x14ac:dyDescent="0.45">
      <c r="G39" s="33"/>
      <c r="I39" s="32"/>
      <c r="J39" s="25"/>
      <c r="L39" s="25"/>
      <c r="M39" s="26"/>
      <c r="N39" s="26"/>
      <c r="O39" s="26"/>
    </row>
    <row r="40" spans="5:15" x14ac:dyDescent="0.45">
      <c r="G40" s="33"/>
      <c r="I40" s="32"/>
      <c r="J40" s="25"/>
      <c r="L40" s="25"/>
      <c r="M40" s="26"/>
      <c r="N40" s="26"/>
      <c r="O40" s="26"/>
    </row>
    <row r="41" spans="5:15" x14ac:dyDescent="0.45">
      <c r="G41" s="33"/>
      <c r="I41" s="32"/>
      <c r="J41" s="25"/>
      <c r="L41" s="25"/>
      <c r="M41" s="26"/>
      <c r="N41" s="26"/>
      <c r="O41" s="26"/>
    </row>
    <row r="42" spans="5:15" x14ac:dyDescent="0.45">
      <c r="G42" s="33"/>
      <c r="I42" s="32"/>
      <c r="J42" s="25"/>
      <c r="L42" s="25"/>
      <c r="M42" s="26"/>
      <c r="N42" s="26"/>
      <c r="O42" s="26"/>
    </row>
  </sheetData>
  <mergeCells count="18">
    <mergeCell ref="A1:K1"/>
    <mergeCell ref="A2:K2"/>
    <mergeCell ref="A3:K3"/>
    <mergeCell ref="A4:K4"/>
    <mergeCell ref="H6:H7"/>
    <mergeCell ref="J6:J7"/>
    <mergeCell ref="E5:E7"/>
    <mergeCell ref="F5:G5"/>
    <mergeCell ref="H5:J5"/>
    <mergeCell ref="K5:K7"/>
    <mergeCell ref="A5:A7"/>
    <mergeCell ref="B5:B7"/>
    <mergeCell ref="C5:C7"/>
    <mergeCell ref="D5:D7"/>
    <mergeCell ref="I6:I7"/>
    <mergeCell ref="L5:L7"/>
    <mergeCell ref="F6:F7"/>
    <mergeCell ref="G6:G7"/>
  </mergeCells>
  <printOptions horizontalCentered="1"/>
  <pageMargins left="7.8740157480315001E-2" right="0" top="0.196850393700787" bottom="0.196850393700787" header="0.196850393700787" footer="0.196850393700787"/>
  <pageSetup paperSize="9" scale="35" fitToHeight="0" orientation="landscape" r:id="rId1"/>
  <headerFooter>
    <oddFooter>Page &amp;P of &amp;N</oddFooter>
  </headerFooter>
  <rowBreaks count="1" manualBreakCount="1">
    <brk id="13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0"/>
  <sheetViews>
    <sheetView view="pageBreakPreview" zoomScale="55" zoomScaleSheetLayoutView="55" workbookViewId="0">
      <pane ySplit="7" topLeftCell="A8" activePane="bottomLeft" state="frozen"/>
      <selection pane="bottomLeft" activeCell="C19" sqref="C19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30.5703125" style="2" customWidth="1"/>
    <col min="6" max="6" width="40.5703125" style="3" customWidth="1"/>
    <col min="7" max="7" width="27.42578125" style="6" customWidth="1"/>
    <col min="8" max="8" width="39.85546875" style="3" customWidth="1"/>
    <col min="9" max="9" width="29.28515625" style="3" customWidth="1"/>
    <col min="10" max="10" width="28.42578125" style="7" customWidth="1"/>
    <col min="11" max="11" width="26.285156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81" t="str">
        <f>'เฉพาะเจาะจง '!A1:L1</f>
        <v>สรุปผลการดำเนินการจัดซื้อจัดจ้างในรอบเดือน สิงหาคม พ.ศ.2568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5" ht="36" x14ac:dyDescent="0.55000000000000004">
      <c r="A2" s="81" t="str">
        <f>'เฉพาะเจาะจง '!A2:L2</f>
        <v>สำนักงานประปาสาขาสุวรรณภูมิ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5" ht="36" x14ac:dyDescent="0.55000000000000004">
      <c r="A3" s="82" t="str">
        <f>'เฉพาะเจาะจง '!A3:L3</f>
        <v>วันที่ 3 กันยายน 2568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5" ht="36" x14ac:dyDescent="0.55000000000000004">
      <c r="A4" s="83" t="s">
        <v>18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5" s="9" customFormat="1" ht="42" customHeight="1" x14ac:dyDescent="0.2">
      <c r="A5" s="76" t="s">
        <v>1</v>
      </c>
      <c r="B5" s="76" t="s">
        <v>5</v>
      </c>
      <c r="C5" s="85" t="s">
        <v>14</v>
      </c>
      <c r="D5" s="85" t="s">
        <v>15</v>
      </c>
      <c r="E5" s="76" t="s">
        <v>6</v>
      </c>
      <c r="F5" s="76" t="s">
        <v>7</v>
      </c>
      <c r="G5" s="76"/>
      <c r="H5" s="76" t="s">
        <v>8</v>
      </c>
      <c r="I5" s="76"/>
      <c r="J5" s="76"/>
      <c r="K5" s="76" t="s">
        <v>9</v>
      </c>
      <c r="L5" s="76" t="s">
        <v>2</v>
      </c>
      <c r="M5" s="8"/>
      <c r="N5" s="8"/>
      <c r="O5" s="8"/>
    </row>
    <row r="6" spans="1:15" s="9" customFormat="1" ht="21" customHeight="1" x14ac:dyDescent="0.2">
      <c r="A6" s="76"/>
      <c r="B6" s="76"/>
      <c r="C6" s="85"/>
      <c r="D6" s="85"/>
      <c r="E6" s="76"/>
      <c r="F6" s="77" t="s">
        <v>3</v>
      </c>
      <c r="G6" s="79" t="s">
        <v>16</v>
      </c>
      <c r="H6" s="77" t="s">
        <v>4</v>
      </c>
      <c r="I6" s="74" t="s">
        <v>19</v>
      </c>
      <c r="J6" s="74" t="s">
        <v>17</v>
      </c>
      <c r="K6" s="76"/>
      <c r="L6" s="76"/>
      <c r="M6" s="8"/>
      <c r="N6" s="8"/>
      <c r="O6" s="8"/>
    </row>
    <row r="7" spans="1:15" s="9" customFormat="1" ht="99" customHeight="1" x14ac:dyDescent="0.2">
      <c r="A7" s="76"/>
      <c r="B7" s="76"/>
      <c r="C7" s="85"/>
      <c r="D7" s="85"/>
      <c r="E7" s="76"/>
      <c r="F7" s="78"/>
      <c r="G7" s="80"/>
      <c r="H7" s="84"/>
      <c r="I7" s="75"/>
      <c r="J7" s="75"/>
      <c r="K7" s="76"/>
      <c r="L7" s="76"/>
      <c r="M7" s="8"/>
      <c r="N7" s="8"/>
      <c r="O7" s="8"/>
    </row>
    <row r="8" spans="1:15" s="29" customFormat="1" ht="360" x14ac:dyDescent="0.2">
      <c r="A8" s="59">
        <v>1</v>
      </c>
      <c r="B8" s="60" t="s">
        <v>32</v>
      </c>
      <c r="C8" s="61">
        <v>2350359.81</v>
      </c>
      <c r="D8" s="61">
        <v>2514885</v>
      </c>
      <c r="E8" s="65" t="s">
        <v>33</v>
      </c>
      <c r="F8" s="66" t="s">
        <v>34</v>
      </c>
      <c r="G8" s="61">
        <v>1198760</v>
      </c>
      <c r="H8" s="66" t="s">
        <v>34</v>
      </c>
      <c r="I8" s="14">
        <f>ROUND((J8*100)/107,2)</f>
        <v>1120336.45</v>
      </c>
      <c r="J8" s="14">
        <f>G8</f>
        <v>1198760</v>
      </c>
      <c r="K8" s="62" t="s">
        <v>10</v>
      </c>
      <c r="L8" s="63" t="s">
        <v>35</v>
      </c>
      <c r="M8" s="64"/>
      <c r="N8" s="64"/>
      <c r="O8" s="64"/>
    </row>
    <row r="9" spans="1:15" s="29" customFormat="1" ht="180" x14ac:dyDescent="0.2">
      <c r="A9" s="59">
        <v>2</v>
      </c>
      <c r="B9" s="60" t="s">
        <v>36</v>
      </c>
      <c r="C9" s="61">
        <v>882106.54</v>
      </c>
      <c r="D9" s="61">
        <v>943854</v>
      </c>
      <c r="E9" s="68" t="s">
        <v>33</v>
      </c>
      <c r="F9" s="66" t="s">
        <v>37</v>
      </c>
      <c r="G9" s="61">
        <v>418824</v>
      </c>
      <c r="H9" s="66" t="str">
        <f>F9</f>
        <v>บจก.เซนเทค (โกบอล)</v>
      </c>
      <c r="I9" s="14">
        <f>ROUND((J9*100)/107,2)</f>
        <v>391424.3</v>
      </c>
      <c r="J9" s="14">
        <f>G9</f>
        <v>418824</v>
      </c>
      <c r="K9" s="62" t="s">
        <v>10</v>
      </c>
      <c r="L9" s="63" t="s">
        <v>38</v>
      </c>
      <c r="M9" s="64"/>
      <c r="N9" s="64"/>
      <c r="O9" s="64"/>
    </row>
    <row r="10" spans="1:15" s="29" customFormat="1" ht="180" x14ac:dyDescent="0.2">
      <c r="A10" s="59">
        <v>3</v>
      </c>
      <c r="B10" s="60" t="s">
        <v>36</v>
      </c>
      <c r="C10" s="61">
        <v>574791.59</v>
      </c>
      <c r="D10" s="61">
        <v>615027</v>
      </c>
      <c r="E10" s="68" t="s">
        <v>33</v>
      </c>
      <c r="F10" s="66" t="s">
        <v>49</v>
      </c>
      <c r="G10" s="61">
        <v>293000</v>
      </c>
      <c r="H10" s="66" t="str">
        <f>F10</f>
        <v>หจก.เพชรธนพัทธ์ วิศวกรรม</v>
      </c>
      <c r="I10" s="14">
        <f>ROUND((J10*100)/107,2)</f>
        <v>273831.78000000003</v>
      </c>
      <c r="J10" s="14">
        <f>G10</f>
        <v>293000</v>
      </c>
      <c r="K10" s="62" t="s">
        <v>10</v>
      </c>
      <c r="L10" s="63" t="s">
        <v>50</v>
      </c>
      <c r="M10" s="64"/>
      <c r="N10" s="64"/>
      <c r="O10" s="64"/>
    </row>
    <row r="11" spans="1:15" s="29" customFormat="1" ht="409.5" x14ac:dyDescent="0.2">
      <c r="A11" s="59">
        <v>4</v>
      </c>
      <c r="B11" s="60" t="s">
        <v>54</v>
      </c>
      <c r="C11" s="61">
        <v>3980811.21</v>
      </c>
      <c r="D11" s="61">
        <v>4259468</v>
      </c>
      <c r="E11" s="68" t="s">
        <v>33</v>
      </c>
      <c r="F11" s="66" t="s">
        <v>55</v>
      </c>
      <c r="G11" s="61">
        <v>2082308</v>
      </c>
      <c r="H11" s="66" t="str">
        <f>F11</f>
        <v>หจก.นาดา วิศวกรรม</v>
      </c>
      <c r="I11" s="14">
        <f>ROUND((J11*100)/107,2)</f>
        <v>1946082.24</v>
      </c>
      <c r="J11" s="14">
        <f>G11</f>
        <v>2082308</v>
      </c>
      <c r="K11" s="62" t="s">
        <v>10</v>
      </c>
      <c r="L11" s="63" t="s">
        <v>56</v>
      </c>
      <c r="M11" s="64"/>
      <c r="N11" s="64"/>
      <c r="O11" s="64"/>
    </row>
    <row r="12" spans="1:15" s="29" customFormat="1" ht="216" x14ac:dyDescent="0.2">
      <c r="A12" s="59">
        <v>5</v>
      </c>
      <c r="B12" s="60" t="s">
        <v>62</v>
      </c>
      <c r="C12" s="61">
        <v>7774457.0099999998</v>
      </c>
      <c r="D12" s="61">
        <v>8318669</v>
      </c>
      <c r="E12" s="68" t="s">
        <v>33</v>
      </c>
      <c r="F12" s="66" t="s">
        <v>63</v>
      </c>
      <c r="G12" s="61">
        <v>4898350</v>
      </c>
      <c r="H12" s="66" t="str">
        <f>F12</f>
        <v>บจก.บุญพิศลย์การช่าง</v>
      </c>
      <c r="I12" s="14">
        <f>ROUND((J12*100)/107,2)</f>
        <v>4577897.2</v>
      </c>
      <c r="J12" s="14">
        <f>G12</f>
        <v>4898350</v>
      </c>
      <c r="K12" s="62" t="s">
        <v>10</v>
      </c>
      <c r="L12" s="63" t="s">
        <v>64</v>
      </c>
      <c r="M12" s="64"/>
      <c r="N12" s="64"/>
      <c r="O12" s="64"/>
    </row>
    <row r="13" spans="1:15" s="29" customFormat="1" ht="36" x14ac:dyDescent="0.2">
      <c r="A13" s="69"/>
      <c r="B13" s="70"/>
      <c r="C13" s="71"/>
      <c r="D13" s="71"/>
      <c r="E13" s="36"/>
      <c r="F13" s="53"/>
      <c r="G13" s="71"/>
      <c r="H13" s="53"/>
      <c r="I13" s="17"/>
      <c r="J13" s="17"/>
      <c r="K13" s="69"/>
      <c r="L13" s="72"/>
      <c r="M13" s="64"/>
      <c r="N13" s="64"/>
      <c r="O13" s="64"/>
    </row>
    <row r="14" spans="1:15" s="29" customFormat="1" ht="37.5" customHeight="1" x14ac:dyDescent="0.55000000000000004">
      <c r="A14" s="35"/>
      <c r="B14" s="11" t="s">
        <v>24</v>
      </c>
      <c r="C14" s="17"/>
      <c r="D14" s="17"/>
      <c r="E14" s="36"/>
      <c r="F14" s="36"/>
      <c r="G14" s="17"/>
      <c r="H14" s="36"/>
      <c r="I14" s="58">
        <f>SUM(I8:I12)</f>
        <v>8309571.9700000007</v>
      </c>
      <c r="J14" s="58">
        <f>SUM(J8:J12)</f>
        <v>8891242</v>
      </c>
      <c r="K14" s="35"/>
      <c r="L14" s="38"/>
    </row>
    <row r="15" spans="1:15" s="29" customFormat="1" ht="42" x14ac:dyDescent="0.55000000000000004">
      <c r="A15" s="35"/>
      <c r="B15" s="11"/>
      <c r="C15" s="15" t="s">
        <v>13</v>
      </c>
      <c r="D15" s="17"/>
      <c r="E15" s="36"/>
      <c r="F15" s="36"/>
      <c r="G15" s="17"/>
      <c r="H15" s="36"/>
      <c r="I15" s="19"/>
      <c r="J15" s="19"/>
      <c r="K15" s="35"/>
      <c r="L15" s="38"/>
    </row>
    <row r="16" spans="1:15" s="10" customFormat="1" ht="48.75" customHeight="1" x14ac:dyDescent="0.55000000000000004">
      <c r="A16" s="35"/>
      <c r="B16" s="16"/>
      <c r="C16" s="11"/>
      <c r="D16" s="17"/>
      <c r="E16" s="36"/>
      <c r="F16" s="36"/>
      <c r="G16" s="17"/>
      <c r="H16" s="36"/>
      <c r="I16" s="19"/>
      <c r="J16" s="19"/>
      <c r="K16" s="36"/>
      <c r="L16" s="37"/>
    </row>
    <row r="17" spans="1:12" s="3" customFormat="1" ht="39" customHeight="1" x14ac:dyDescent="0.55000000000000004">
      <c r="A17" s="15"/>
      <c r="C17" s="39" t="str">
        <f>'เฉพาะเจาะจง '!C21</f>
        <v>(นายธีรดนย์ วิจิตรจรรยา)</v>
      </c>
      <c r="D17" s="17"/>
      <c r="E17" s="15"/>
      <c r="F17" s="11"/>
      <c r="G17" s="18"/>
      <c r="H17" s="11"/>
      <c r="I17" s="11"/>
      <c r="J17" s="22"/>
      <c r="K17" s="11"/>
      <c r="L17" s="20"/>
    </row>
    <row r="18" spans="1:12" s="3" customFormat="1" ht="39" customHeight="1" x14ac:dyDescent="0.55000000000000004">
      <c r="A18" s="15"/>
      <c r="B18" s="11"/>
      <c r="C18" s="39" t="str">
        <f>'เฉพาะเจาะจง '!C22</f>
        <v>นักบริหารงานพัสดุ 5 สจพ.กธบ.สสสภ.</v>
      </c>
      <c r="D18" s="23"/>
      <c r="E18" s="15"/>
      <c r="F18" s="11"/>
      <c r="G18" s="18"/>
      <c r="H18" s="11"/>
      <c r="I18" s="11"/>
      <c r="K18" s="11"/>
      <c r="L18" s="20"/>
    </row>
    <row r="19" spans="1:12" s="3" customFormat="1" ht="39" customHeight="1" x14ac:dyDescent="0.55000000000000004">
      <c r="A19" s="15"/>
      <c r="B19" s="11"/>
      <c r="C19" s="39"/>
      <c r="D19" s="23"/>
      <c r="E19" s="15"/>
      <c r="F19" s="11"/>
      <c r="G19" s="18"/>
      <c r="H19" s="11"/>
      <c r="I19" s="11"/>
      <c r="J19" s="22"/>
      <c r="K19" s="11"/>
      <c r="L19" s="20"/>
    </row>
    <row r="20" spans="1:12" ht="36" x14ac:dyDescent="0.55000000000000004">
      <c r="A20" s="15"/>
      <c r="B20" s="11"/>
      <c r="C20" s="11"/>
      <c r="D20" s="23"/>
      <c r="E20" s="15"/>
      <c r="F20" s="11"/>
      <c r="G20" s="18"/>
      <c r="H20" s="11"/>
      <c r="I20" s="11"/>
      <c r="J20" s="22"/>
      <c r="K20" s="11"/>
      <c r="L20" s="20"/>
    </row>
  </sheetData>
  <mergeCells count="18">
    <mergeCell ref="G6:G7"/>
    <mergeCell ref="H6:H7"/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</mergeCells>
  <printOptions horizontalCentered="1"/>
  <pageMargins left="0.19685039370078741" right="0.19685039370078741" top="0.26" bottom="0.3" header="0.25" footer="0.16"/>
  <pageSetup paperSize="9" scale="36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"/>
  <sheetViews>
    <sheetView tabSelected="1" view="pageBreakPreview" zoomScaleSheetLayoutView="100" workbookViewId="0">
      <pane ySplit="7" topLeftCell="A8" activePane="bottomLeft" state="frozen"/>
      <selection pane="bottomLeft" activeCell="H8" sqref="H8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41" style="3" customWidth="1"/>
    <col min="7" max="7" width="25.85546875" style="6" customWidth="1"/>
    <col min="8" max="8" width="39.85546875" style="3" customWidth="1"/>
    <col min="9" max="9" width="29.140625" style="3" customWidth="1"/>
    <col min="10" max="10" width="27.85546875" style="7" customWidth="1"/>
    <col min="11" max="11" width="25" style="3" customWidth="1"/>
    <col min="12" max="12" width="35.42578125" style="5" customWidth="1"/>
    <col min="13" max="15" width="9.140625" style="3"/>
    <col min="16" max="16384" width="9.140625" style="1"/>
  </cols>
  <sheetData>
    <row r="1" spans="1:15" ht="36" x14ac:dyDescent="0.55000000000000004">
      <c r="A1" s="81" t="str">
        <f>'ประกวด '!A1:L1</f>
        <v>สรุปผลการดำเนินการจัดซื้อจัดจ้างในรอบเดือน สิงหาคม พ.ศ.2568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5" ht="36" x14ac:dyDescent="0.55000000000000004">
      <c r="A2" s="81" t="str">
        <f>'ประกวด '!A2:L2</f>
        <v>สำนักงานประปาสาขาสุวรรณภูมิ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5" ht="36" x14ac:dyDescent="0.55000000000000004">
      <c r="A3" s="82" t="str">
        <f>'ประกวด '!A3:L3</f>
        <v>วันที่ 3 กันยายน 2568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5" ht="36" x14ac:dyDescent="0.55000000000000004">
      <c r="A4" s="83" t="s">
        <v>20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5" s="9" customFormat="1" ht="42" customHeight="1" x14ac:dyDescent="0.2">
      <c r="A5" s="76" t="s">
        <v>1</v>
      </c>
      <c r="B5" s="76" t="s">
        <v>5</v>
      </c>
      <c r="C5" s="85" t="s">
        <v>14</v>
      </c>
      <c r="D5" s="85" t="s">
        <v>15</v>
      </c>
      <c r="E5" s="76" t="s">
        <v>6</v>
      </c>
      <c r="F5" s="76" t="s">
        <v>7</v>
      </c>
      <c r="G5" s="76"/>
      <c r="H5" s="76" t="s">
        <v>8</v>
      </c>
      <c r="I5" s="76"/>
      <c r="J5" s="76"/>
      <c r="K5" s="76" t="s">
        <v>9</v>
      </c>
      <c r="L5" s="76" t="s">
        <v>2</v>
      </c>
      <c r="M5" s="8"/>
      <c r="N5" s="8"/>
      <c r="O5" s="8"/>
    </row>
    <row r="6" spans="1:15" s="9" customFormat="1" ht="57.75" customHeight="1" x14ac:dyDescent="0.2">
      <c r="A6" s="76"/>
      <c r="B6" s="76"/>
      <c r="C6" s="85"/>
      <c r="D6" s="85"/>
      <c r="E6" s="76"/>
      <c r="F6" s="77" t="s">
        <v>3</v>
      </c>
      <c r="G6" s="79" t="s">
        <v>16</v>
      </c>
      <c r="H6" s="77" t="s">
        <v>4</v>
      </c>
      <c r="I6" s="74" t="s">
        <v>22</v>
      </c>
      <c r="J6" s="74" t="s">
        <v>23</v>
      </c>
      <c r="K6" s="76"/>
      <c r="L6" s="76"/>
      <c r="M6" s="8"/>
      <c r="N6" s="8"/>
      <c r="O6" s="8"/>
    </row>
    <row r="7" spans="1:15" s="9" customFormat="1" ht="81.75" customHeight="1" x14ac:dyDescent="0.2">
      <c r="A7" s="77"/>
      <c r="B7" s="77"/>
      <c r="C7" s="88"/>
      <c r="D7" s="88"/>
      <c r="E7" s="77"/>
      <c r="F7" s="78"/>
      <c r="G7" s="86"/>
      <c r="H7" s="78"/>
      <c r="I7" s="87"/>
      <c r="J7" s="87"/>
      <c r="K7" s="77"/>
      <c r="L7" s="77"/>
      <c r="M7" s="8"/>
      <c r="N7" s="8"/>
      <c r="O7" s="8"/>
    </row>
    <row r="8" spans="1:15" s="29" customFormat="1" ht="236.25" customHeight="1" x14ac:dyDescent="0.2">
      <c r="A8" s="12">
        <v>1</v>
      </c>
      <c r="B8" s="13" t="s">
        <v>45</v>
      </c>
      <c r="C8" s="14">
        <v>6780124.2999999998</v>
      </c>
      <c r="D8" s="14">
        <v>7254733</v>
      </c>
      <c r="E8" s="12" t="s">
        <v>26</v>
      </c>
      <c r="F8" s="66" t="s">
        <v>34</v>
      </c>
      <c r="G8" s="14">
        <v>6928188</v>
      </c>
      <c r="H8" s="67" t="str">
        <f t="shared" ref="H8" si="0">F8</f>
        <v>บจก.บุญพิศลย์ การช่าง</v>
      </c>
      <c r="I8" s="14">
        <f>ROUND((J8*100)/107,2)</f>
        <v>6474942.0599999996</v>
      </c>
      <c r="J8" s="14">
        <f t="shared" ref="J8" si="1">G8</f>
        <v>6928188</v>
      </c>
      <c r="K8" s="12" t="s">
        <v>10</v>
      </c>
      <c r="L8" s="24" t="s">
        <v>46</v>
      </c>
    </row>
    <row r="9" spans="1:15" s="3" customFormat="1" ht="54.75" customHeight="1" x14ac:dyDescent="0.35">
      <c r="A9" s="35"/>
      <c r="B9" s="16"/>
      <c r="C9" s="17"/>
      <c r="D9" s="17"/>
      <c r="E9" s="35"/>
      <c r="F9" s="53"/>
      <c r="G9" s="17"/>
      <c r="H9" s="53"/>
      <c r="I9" s="17"/>
      <c r="J9" s="17"/>
      <c r="K9" s="35"/>
      <c r="L9" s="38"/>
    </row>
    <row r="10" spans="1:15" s="3" customFormat="1" ht="42" x14ac:dyDescent="0.55000000000000004">
      <c r="A10" s="15"/>
      <c r="B10" s="11"/>
      <c r="C10" s="17"/>
      <c r="D10" s="17"/>
      <c r="E10" s="15"/>
      <c r="F10" s="11"/>
      <c r="G10" s="18"/>
      <c r="H10" s="11"/>
      <c r="I10" s="19">
        <f>SUM(I8)</f>
        <v>6474942.0599999996</v>
      </c>
      <c r="J10" s="19">
        <f>SUM(J8:J8)</f>
        <v>6928188</v>
      </c>
      <c r="K10" s="11"/>
      <c r="L10" s="20"/>
    </row>
    <row r="11" spans="1:15" s="3" customFormat="1" ht="6" customHeight="1" x14ac:dyDescent="0.55000000000000004">
      <c r="A11" s="15"/>
      <c r="B11" s="11" t="s">
        <v>24</v>
      </c>
      <c r="C11" s="21"/>
      <c r="D11" s="17"/>
      <c r="E11" s="15"/>
      <c r="F11" s="11"/>
      <c r="G11" s="18"/>
      <c r="H11" s="11"/>
      <c r="I11" s="11"/>
      <c r="J11" s="22"/>
      <c r="K11" s="11"/>
      <c r="L11" s="20"/>
    </row>
    <row r="12" spans="1:15" s="3" customFormat="1" ht="36" x14ac:dyDescent="0.55000000000000004">
      <c r="A12" s="15"/>
      <c r="B12" s="11"/>
      <c r="C12" s="11"/>
      <c r="D12" s="23"/>
      <c r="E12" s="15"/>
      <c r="F12" s="11"/>
      <c r="G12" s="18"/>
      <c r="H12" s="11"/>
      <c r="I12" s="11"/>
      <c r="J12" s="22"/>
      <c r="K12" s="11"/>
      <c r="L12" s="20"/>
    </row>
    <row r="13" spans="1:15" s="3" customFormat="1" ht="48" customHeight="1" x14ac:dyDescent="0.55000000000000004">
      <c r="A13" s="15"/>
      <c r="B13" s="11"/>
      <c r="C13" s="15" t="s">
        <v>13</v>
      </c>
      <c r="D13" s="23"/>
      <c r="E13" s="15"/>
      <c r="F13" s="11"/>
      <c r="G13" s="18"/>
      <c r="H13" s="11"/>
      <c r="I13" s="11"/>
      <c r="J13" s="22"/>
      <c r="K13" s="11"/>
      <c r="L13" s="20"/>
    </row>
    <row r="14" spans="1:15" s="3" customFormat="1" ht="30" customHeight="1" x14ac:dyDescent="0.55000000000000004">
      <c r="A14" s="15"/>
      <c r="B14" s="11"/>
      <c r="C14" s="11"/>
      <c r="D14" s="23"/>
      <c r="E14" s="15"/>
      <c r="F14" s="11"/>
      <c r="G14" s="18"/>
      <c r="H14" s="11"/>
      <c r="I14" s="11"/>
      <c r="J14" s="22"/>
      <c r="K14" s="11"/>
      <c r="L14" s="20"/>
    </row>
    <row r="15" spans="1:15" s="45" customFormat="1" ht="39" customHeight="1" x14ac:dyDescent="0.2">
      <c r="A15" s="35"/>
      <c r="B15" s="48"/>
      <c r="C15" s="39" t="s">
        <v>65</v>
      </c>
      <c r="D15" s="41"/>
      <c r="E15" s="39"/>
      <c r="F15" s="40"/>
      <c r="G15" s="42"/>
      <c r="H15" s="40"/>
      <c r="I15" s="40"/>
      <c r="J15" s="43"/>
      <c r="K15" s="40"/>
      <c r="L15" s="20"/>
      <c r="M15" s="44"/>
      <c r="N15" s="44"/>
      <c r="O15" s="44"/>
    </row>
    <row r="16" spans="1:15" s="45" customFormat="1" ht="39" customHeight="1" x14ac:dyDescent="0.2">
      <c r="A16" s="35"/>
      <c r="B16" s="48"/>
      <c r="C16" s="39" t="s">
        <v>66</v>
      </c>
      <c r="D16" s="41"/>
      <c r="E16" s="39"/>
      <c r="F16" s="40"/>
      <c r="G16" s="42"/>
      <c r="H16" s="40"/>
      <c r="I16" s="40"/>
      <c r="J16" s="43"/>
      <c r="K16" s="40"/>
      <c r="L16" s="20"/>
      <c r="M16" s="44"/>
      <c r="N16" s="44"/>
      <c r="O16" s="44"/>
    </row>
    <row r="17" spans="1:12" ht="36" x14ac:dyDescent="0.55000000000000004">
      <c r="A17" s="15"/>
      <c r="B17" s="11"/>
      <c r="C17" s="39"/>
      <c r="D17" s="23"/>
      <c r="E17" s="15"/>
      <c r="F17" s="11"/>
      <c r="G17" s="18"/>
      <c r="H17" s="11"/>
      <c r="I17" s="11"/>
      <c r="J17" s="22"/>
      <c r="K17" s="11"/>
      <c r="L17" s="20"/>
    </row>
  </sheetData>
  <mergeCells count="18">
    <mergeCell ref="L5:L7"/>
    <mergeCell ref="F6:F7"/>
    <mergeCell ref="G6:G7"/>
    <mergeCell ref="H6:H7"/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</mergeCells>
  <pageMargins left="0.59055118110236204" right="0.196850393700787" top="0.44685039399999998" bottom="0.196850393700787" header="0.196850393700787" footer="0.196850393700787"/>
  <pageSetup paperSize="9" scale="36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เฉพาะเจาะจง </vt:lpstr>
      <vt:lpstr>ประกวด </vt:lpstr>
      <vt:lpstr>คัดเลือก </vt:lpstr>
      <vt:lpstr>'เฉพาะเจาะจง '!Print_Area</vt:lpstr>
      <vt:lpstr>'ประกวด '!Print_Area</vt:lpstr>
      <vt:lpstr>'คัดเลือก '!Print_Titles</vt:lpstr>
      <vt:lpstr>'เฉพาะเจาะจง '!Print_Titles</vt:lpstr>
      <vt:lpstr>'ประกวด 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นาวรัตน์ แซ่ลิ้ม</cp:lastModifiedBy>
  <cp:lastPrinted>2025-09-03T03:19:55Z</cp:lastPrinted>
  <dcterms:created xsi:type="dcterms:W3CDTF">2015-10-28T04:52:24Z</dcterms:created>
  <dcterms:modified xsi:type="dcterms:W3CDTF">2025-09-10T03:59:17Z</dcterms:modified>
</cp:coreProperties>
</file>