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ธ.ค. 67\"/>
    </mc:Choice>
  </mc:AlternateContent>
  <xr:revisionPtr revIDLastSave="0" documentId="8_{E19295C5-B550-49B7-BBB2-C4B30DE0190C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เฉพาะเจาะจง " sheetId="1" r:id="rId1"/>
    <sheet name="ประกวด " sheetId="2" r:id="rId2"/>
    <sheet name="คัดเลือก " sheetId="3" r:id="rId3"/>
  </sheets>
  <definedNames>
    <definedName name="_xlnm.Print_Area" localSheetId="2">'คัดเลือก '!$A$1:$L$16</definedName>
    <definedName name="_xlnm.Print_Area" localSheetId="0">'เฉพาะเจาะจง '!$A$1:$L$26</definedName>
    <definedName name="_xlnm.Print_Area" localSheetId="1">'ประกวด '!$A$1:$L$24</definedName>
    <definedName name="_xlnm.Print_Titles" localSheetId="2">'คัดเลือก '!$1:$7</definedName>
    <definedName name="_xlnm.Print_Titles" localSheetId="0">'เฉพาะเจาะจง '!$1:$7</definedName>
    <definedName name="_xlnm.Print_Titles" localSheetId="1">'ประกวด '!$1:$7</definedName>
  </definedNames>
  <calcPr calcId="191029"/>
</workbook>
</file>

<file path=xl/calcChain.xml><?xml version="1.0" encoding="utf-8"?>
<calcChain xmlns="http://schemas.openxmlformats.org/spreadsheetml/2006/main">
  <c r="J15" i="2" l="1"/>
  <c r="I15" i="2" s="1"/>
  <c r="H15" i="2"/>
  <c r="J9" i="3" l="1"/>
  <c r="I9" i="3"/>
  <c r="C19" i="1"/>
  <c r="J14" i="2"/>
  <c r="I14" i="2" s="1"/>
  <c r="H14" i="2"/>
  <c r="J13" i="2"/>
  <c r="I13" i="2" s="1"/>
  <c r="H13" i="2"/>
  <c r="J17" i="1"/>
  <c r="I17" i="1" s="1"/>
  <c r="H17" i="1"/>
  <c r="J16" i="1"/>
  <c r="I16" i="1" s="1"/>
  <c r="H16" i="1"/>
  <c r="J15" i="1"/>
  <c r="I15" i="1" s="1"/>
  <c r="H15" i="1"/>
  <c r="J14" i="1"/>
  <c r="H14" i="1"/>
  <c r="J12" i="2"/>
  <c r="I12" i="2" s="1"/>
  <c r="H12" i="2"/>
  <c r="J11" i="2"/>
  <c r="I11" i="2" s="1"/>
  <c r="H11" i="2"/>
  <c r="J10" i="2"/>
  <c r="I10" i="2" s="1"/>
  <c r="H10" i="2"/>
  <c r="J13" i="1"/>
  <c r="I13" i="1" s="1"/>
  <c r="H13" i="1"/>
  <c r="C14" i="3" l="1"/>
  <c r="C15" i="3"/>
  <c r="J9" i="2" l="1"/>
  <c r="I9" i="2" s="1"/>
  <c r="H9" i="2"/>
  <c r="J8" i="2"/>
  <c r="J17" i="2" s="1"/>
  <c r="H8" i="2"/>
  <c r="I8" i="2" l="1"/>
  <c r="I17" i="2" s="1"/>
  <c r="O17" i="1"/>
  <c r="H9" i="1"/>
  <c r="J9" i="1"/>
  <c r="I9" i="1" s="1"/>
  <c r="J12" i="1"/>
  <c r="I12" i="1" s="1"/>
  <c r="H12" i="1"/>
  <c r="C23" i="2"/>
  <c r="C22" i="2"/>
  <c r="H11" i="1" l="1"/>
  <c r="J11" i="1"/>
  <c r="I11" i="1" s="1"/>
  <c r="J10" i="1" l="1"/>
  <c r="I10" i="1" s="1"/>
  <c r="H10" i="1"/>
  <c r="J8" i="1" l="1"/>
  <c r="H8" i="1"/>
  <c r="I8" i="1" l="1"/>
  <c r="I19" i="1" s="1"/>
  <c r="Q17" i="1" s="1"/>
  <c r="J19" i="1"/>
  <c r="A2" i="2" l="1"/>
  <c r="A3" i="2" l="1"/>
  <c r="A3" i="3" s="1"/>
  <c r="A2" i="3"/>
  <c r="A1" i="2"/>
  <c r="A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ศศิธร ยิ่งเชิดสุข</author>
  </authors>
  <commentList>
    <comment ref="C5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Run tracking
ราคา PR</t>
        </r>
      </text>
    </comment>
    <comment ref="D5" authorId="0" shapeId="0" xr:uid="{00000000-0006-0000-0000-000002000000}">
      <text>
        <r>
          <rPr>
            <b/>
            <sz val="14"/>
            <color indexed="81"/>
            <rFont val="Tahoma"/>
            <family val="2"/>
          </rPr>
          <t>รายงานขอจ้าง
ราคากลาง</t>
        </r>
      </text>
    </comment>
    <comment ref="G6" authorId="0" shapeId="0" xr:uid="{00000000-0006-0000-0000-000003000000}">
      <text>
        <r>
          <rPr>
            <b/>
            <sz val="18"/>
            <color indexed="81"/>
            <rFont val="Tahoma"/>
            <family val="2"/>
          </rPr>
          <t>ราคาที่ออก PO</t>
        </r>
      </text>
    </comment>
  </commentList>
</comments>
</file>

<file path=xl/sharedStrings.xml><?xml version="1.0" encoding="utf-8"?>
<sst xmlns="http://schemas.openxmlformats.org/spreadsheetml/2006/main" count="146" uniqueCount="82">
  <si>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</si>
  <si>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</si>
  <si>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</si>
  <si>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</si>
  <si>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</si>
  <si>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</si>
  <si>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</si>
  <si>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</si>
  <si>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</si>
  <si>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</si>
  <si>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</si>
  <si>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</si>
  <si>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</si>
  <si>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</si>
  <si>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</si>
  <si>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</si>
  <si>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</si>
  <si>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</si>
  <si>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</si>
  <si>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</si>
  <si>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โดยวิธีคัดเลือก</t>
  </si>
  <si>
    <t>วงเงินงบประมาณที่จะซื้อหรือจ้าง 
(ไม่รวมvat)</t>
  </si>
  <si>
    <t>ราคาที่
ตกลงซื้อ/จ้าง(ไม่รวมvat) (บาท)</t>
  </si>
  <si>
    <t>ราคาที่
ตกลงซื้อ/จ้าง(รวมvat) (บาท)</t>
  </si>
  <si>
    <t>หมายเหตุ เป็นราคาที่รวม VAT</t>
  </si>
  <si>
    <t>วิธีประกวดราคาอิเล็กทรอนิกส์</t>
  </si>
  <si>
    <t>หจก.ปิยชาติ คอนสตรัคชั่น</t>
  </si>
  <si>
    <t>บจก.บุญพิศลย์ การช่าง</t>
  </si>
  <si>
    <t>บจก.พี.พี.ท่อบริการ</t>
  </si>
  <si>
    <t>หจก.วอเตอร์เวอค</t>
  </si>
  <si>
    <t>บจก.วงศ์เพชร ก่อสร้าง</t>
  </si>
  <si>
    <t>สรุปผลการดำเนินการจัดซื้อจัดจ้างในรอบเดือน ธันวาคม พ.ศ.2567</t>
  </si>
  <si>
    <t>วันที่ 3 มกราคม 2568</t>
  </si>
  <si>
    <t>งานก่อสร้างวางท่อประปาและงานที่เกี่ยวข้อง งานวางท่อประปาเอกชน โครงการ นินญา กรุงเทพกรีฑา มอเตอร์เวย์ เฟส 1.0 แขวงคลองสองต้นนุ่น เขตลาดกระบัง กรุงเทพมหานคร พื้นที่สำนักงานประปาสาขาสุวรรณภูมิ</t>
  </si>
  <si>
    <t>เลขที่ 
วธ55-21-68
ลงวันที่ 
3/12/2567</t>
  </si>
  <si>
    <t>งานจ้างทดสอบสายฉีดน้ำดับเพลิง จำนวน 9 เส้น โดยการทำ HYDROSTATIC TEST สายดับเพลิง ตาม NFPA1961,1962 พร้อมรายงานผลการทำทดสอบ</t>
  </si>
  <si>
    <t>บจก.นิปปอน เคมิคอล</t>
  </si>
  <si>
    <t>เลขที่ 
3300067813
ลงวันที่ 
3/12/2567</t>
  </si>
  <si>
    <t>งานจ้างเหมาบริการ TEST LOAD ลิฟต์โดยสาร ประจำปีงบประมาณ 2568</t>
  </si>
  <si>
    <t>บจก.เอเซียน เอเลเวเตอร์</t>
  </si>
  <si>
    <t>เลขที่ 
3300067816
ลงวันที่ 
3/12/2567</t>
  </si>
  <si>
    <t>งานก่อสร้างวางท่อประปาและงานที่เกี่ยวข้อง งานวางท่อประปาเอกชน โครงการ เดอะ ฟอร์จูน สุวรรณภูมิ2 เฟส 4 แขวงทับยาว เขตลาดกระบัง กรุงเทพมหานคร พื้นที่สำนักงานประปาสาขาสุวรรณภูมิ</t>
  </si>
  <si>
    <t>บจก.ว.มัฆวาน</t>
  </si>
  <si>
    <t>เลขที่ 
วธ55-19-68
ลงวันที่ 
4/12/2567</t>
  </si>
  <si>
    <t>งานก่อสร้างวางท่อประปาและงานที่เกี่ยวข้อง เพื่อวางท่อประปาปรับปรุงกำลังน้ำร่วม อบต.บางพลีใหญ่ บริเวณซอยกิ่งแก้ว 21 หมู่ที่ 15 ตำบลบางพลีใหญ่ อำเภอบางพลี จังหวัดสมุทรปราการ พื้นที่สำนักงานประปาสาขาสุวรรณภูมิ</t>
  </si>
  <si>
    <t>หจก.ธ.เจริญผล 2024 
คอนสตรัคชั่น</t>
  </si>
  <si>
    <t>เลขที่ 
ปป55-06-68
ลงวันที่ 
4/12/2567</t>
  </si>
  <si>
    <t>งานก่อสร้างวางท่อประปาและงานที่เกี่ยวข้อง งานวางท่อประปาเอกชน โครงการ เสนา แกรนด์โฮม บางนา กม.29 เฟส 3 ตำบลบางบ่อ อำเภอบางบ่อ จังหวัดสมุทรปราการ  พื้นที่สำนักงานประปาสาขาสุวรรณภูมิ</t>
  </si>
  <si>
    <t>บจก.น่านเหนือ ก่อสร้าง</t>
  </si>
  <si>
    <t>เลขที่ 
วธ55-17-68
ลงวันที่ 
6/12/2567</t>
  </si>
  <si>
    <t>งานจ้างทำตรายาง จำนวน 24 รายการ</t>
  </si>
  <si>
    <t>ร้านหลวิชัยตรายาง
(ไม่ได้เป็นผู้ประกอบการจดทะเบียนภาษีมูลค่าเพิ่ม)</t>
  </si>
  <si>
    <t>เลขที่ 
3300067867
ลงวันที่ 
6/12/2567</t>
  </si>
  <si>
    <t>งานสำรวจหาจุดรั่วในระบบจ่ายน้ำ พื้นที่สำนักงานประปาสาขาสุวรรณภูมิ (เฉพาะ 20 DMA)</t>
  </si>
  <si>
    <t>เลขที่ 
สร55-03-68
ลงวันที่ 
6/12/2567</t>
  </si>
  <si>
    <t>งานก่อสร้างวางท่อประปาและงานที่เกี่ยวข้อง เพื่อวางท่อประปาขยายเขตบริการให้เต็มพื้นที่ทั่วชุมชนเมือง จำนวน 1 งาน 2 เส้นทาง 1.บริเวณซอยตาฉายยายชุ่มหมู่ที่ 1 ตำบลหนองปรือ อำเภอบางพลี จังหวัดสมุทรปราการ 2.บริเวณซอยสุขปั่น แยก 2 หมู่ที่ 1 ตำบลหนองปรือ อำเภอบางพลี จังหวัดสมุทรปราการพื้นที่สำนักงานประปาสาขาสุวรรณภูมิ</t>
  </si>
  <si>
    <t>เลขที่ 
MOU55-02-68
ลงวันที่ 
12/12/2567</t>
  </si>
  <si>
    <t>งานติดตั้งประปา, งานเพิ่ม/ลดขนาดมาตรวัดน้ำ และงานที่เกี่ยวข้อง พื้นที่สำนักงานประปาสาขาสุวรรณภูมิ</t>
  </si>
  <si>
    <t>บจก.ทิพย์อันนา 
อินเตอร์เทรด</t>
  </si>
  <si>
    <t>เลขที่ 
ตม55-01-68
ลงวันที่ 
12/12/2567</t>
  </si>
  <si>
    <t>งานก่อสร้างวางท่อประปาและงานที่เกี่ยวข้อง งานวางท่อประปาเอกชน โครงการ โฉนดเลขที่ 202997, 202668 ตำบลบางโฉลง อำเภอบางพลี จังหวัดสมุทรปราการ พื้นที่สำนักงานประปาสาขาสุวรรณภูมิ</t>
  </si>
  <si>
    <t>เลขที่ 
วธ55-20-68
ลงวันที่ 
13/12/2567</t>
  </si>
  <si>
    <t>งานก่อสร้างวางท่อประปาและงานที่เกี่ยวข้อง ด้านลดน้ำสูญเสีย จำนวน 1 งาน รวม 2 เส้นทาง พื้นที่สำนักงานประปาสาขาสุวรรณภูมิ 1.บริเวณหมู่บ้านบึงบัว แขวงลำปลาทิว เขตลาดกระบัง กรุงเทพมหานคร และ 2.ซอยลาดกระบัง 15 ถนนลาดกระบัง แขวงลาดกระบัง  เขตลาดกระบัง กรุงเทพมหานคร พื้นที่สำนักงานประปาสาขาสุวรรณภูมิ</t>
  </si>
  <si>
    <t>เลขที่ 
ป55-02-68
ลงวันที่ 
13/12/2567</t>
  </si>
  <si>
    <t>งานก่อสร้างวางท่อประปาและงานที่เกี่ยวข้อง ด้านลดน้ำสูญเสีย จำนวน 1 งาน รวม 4 เส้นทาง
1.บริเวณหมู่บ้านออคิด วิลล่า เฟส 4 M ตำบลบางเสาธง อำเภอบางเสาธง จังหวัดสมุทรปราการ 2.บริเวณถนนประโยชน์เนื่องจำนงค์ ตำบลบ้านระกาศ อำเภอบางบ่อ จังหวัดสมุทรปราการ 3.บริเวณซอยศรีพัด ตำบลบางพลีใหญ่ อำเภอบางพลี จังหวัดสมุทรปราการ
4.บริเวณริมคลองลาดกระบัง ซอยกิ่งแก้ว 22/1 ตำบลราชาเทวะ อำเภอบางพลี จังหวัดสมุทรปราการ พื้นที่สำนักงานประปาสาขาสุวรรณภูมิ</t>
  </si>
  <si>
    <t>เลขที่ 
ป55-01-68
ลงวันที่ 
13/12/2567</t>
  </si>
  <si>
    <t>งานก่อสร้างวางท่อประปาและงานที่เกี่ยวข้อง เพื่อวางท่อประปาขยายเขตบริการให้เต็มพื้นที่ทั่วชุมชนเมือง จำนวน 1 งาน 2เส้นทาง 1.บริเวณซอยแม่กิมเลี้ยง หมู่ที่ 10 ตำบลบางโฉลง อำเภอบางพลี จังหวัดสมุทรปราการ 2.บริเวณซอยนันท์อุทิศ หมู่ที่ 1 ตำบลบางโฉลง อำเภอบางพลี จังหวัดสมุทรปราการ พื้นที่สำนักงานประปาสาขาสุวรรณภูมิ</t>
  </si>
  <si>
    <t>หจก.นาดาวิศวกรรม</t>
  </si>
  <si>
    <t>เลขที่ 
MOU55-01-68
ลงวันที่ 
16/12/2567</t>
  </si>
  <si>
    <t>งานก่อสร้างวางท่อประปาและงานที่เกี่ยวข้อง เพื่อวางท่อประปาขยายเขตบริการให้เต็มพื้นที่ทั่วชุมชนเมือง จำนวน 1 งาน 2 เส้นทาง 1.บริเวณคลองทับยาว หมู่ที่ 11 ตำบลศีรษะจรเข้น้อย อำเภอบางเสาธง จังหวัดสมุทรปราการ 2.บริเวณเลียบสะพานทางเดินเท้า คสล.คลองทับยาว หมู่ที่ 7 ตำบลศีรษะจรเข้น้อย อำเภอบางเสาธง จังหวัดสมุทรปราการ พื้นที่สำนักงานประปา</t>
  </si>
  <si>
    <t>บจก.แอสตร้า เอ็นจิเนียริ่ง แอนด์ คอนสตรัคชั่น</t>
  </si>
  <si>
    <t>เลขที่ 
MOU55-03-68
ลงวันที่ 
16/12/2567</t>
  </si>
  <si>
    <t>งานก่อสร้างวางท่อประปาและงานที่เกี่ยวข้อง ด้านลดน้ำสูญเสีย จำนวน 1 งาน 4 เส้นทาง พื้นที่สำนักงานประปาสาขาสุวรรณภูมิ 1.บริเวณซอยอนามัย หมู่ที่ 5 ฝั่งซ้าย (วัดเกาะแก้ว) ตำบลบางพลีน้อย อำเภอบางบ่อ จังหวัดสมุทรปราการ 2.บริเวณซอยกิ่งแก้ว 58ก ถนนกิ่งแก้ว ตำบลราชาเทวะ อำเภอบางพลี จังหวัดสมุทรปราการ 3.บริเวณซอยกิ่งแก้ว 45 (รามาพัฒนา)ถนนกิ่งแก้ว ตำบลราชาเทวะ อำเภอบางพลี จังหวัดสมุทรปราการ 4.บริเวณริมคลองกิ่งแก้ว ใกล้ ม.wrekk ตำบลราชาเทวะ อำเภอบางพลี จังหวัดสมุทรปราการ</t>
  </si>
  <si>
    <t>เลขที่ 
ป55-03-68
ลงวันที่ 
23/12/2567</t>
  </si>
  <si>
    <t>ซื้ออุปกรณ์สำนักงานและงานบ้านงานครัว จำนวน 40 รายการ และซื้ออุปกรณ์ คปอ. จำนวน 12 รายการ</t>
  </si>
  <si>
    <t>บจก.ออฟฟิศเมท (ไทย)</t>
  </si>
  <si>
    <t>เลขที่ 
3300068062
ลงวันที่ 
24/12/2567</t>
  </si>
  <si>
    <t>งานก่อสร้างวางท่อประปาและงานที่เกี่ยวข้อง งานวางท่อขยายเขตบริการให้เต็มพื้นที่ทั่วชุมชนเมือง บริเวณซอยบ้านนายสม กลิ่นพวง หมู่ที่ 5 ตำบลศีรษะจรเข้ใหญ่ อำเภอบางเสาธง จังหวัดสมุทรปราการ พื้นที่สำนักงานประปาสาขาสุวรรณภูมิ</t>
  </si>
  <si>
    <t>เลขที่ 
MOU55-05-68
ลงวันที่ 
24/12/2567</t>
  </si>
  <si>
    <t>(นายอิศรา อุณหะสูต)</t>
  </si>
  <si>
    <t>นักบัญชี 5 สจพ.กธบ.สสสภ.</t>
  </si>
  <si>
    <t>หมายเหตุ เป็นราคาที่รวม VAT (ยกเว้นรายการที่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</si>
</sst>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  <font>
      <b/>
      <sz val="16"/>
      <color indexed="81"/>
      <name val="Tahoma"/>
      <family val="2"/>
    </font>
    <font>
      <b/>
      <sz val="18"/>
      <color indexed="81"/>
      <name val="Tahoma"/>
      <family val="2"/>
    </font>
    <font>
      <b/>
      <sz val="14"/>
      <color indexed="81"/>
      <name val="Tahoma"/>
      <family val="2"/>
    </font>
    <font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0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43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16" fillId="0" borderId="0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/>
    </xf>
    <xf numFmtId="4" fontId="7" fillId="0" borderId="0" xfId="0" applyNumberFormat="1" applyFont="1" applyFill="1"/>
    <xf numFmtId="0" fontId="7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4" fontId="12" fillId="0" borderId="0" xfId="0" applyNumberFormat="1" applyFont="1" applyFill="1" applyAlignment="1">
      <alignment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5"/>
  <sheetViews>
    <sheetView view="pageBreakPreview" zoomScale="40" zoomScaleSheetLayoutView="40" workbookViewId="0">
      <pane ySplit="7" topLeftCell="A17" activePane="bottomLeft" state="frozen"/>
      <selection pane="bottomLeft" activeCell="I19" sqref="I19"/>
    </sheetView>
  </sheetViews>
  <sheetFormatPr defaultColWidth="9.140625" defaultRowHeight="30.75" x14ac:dyDescent="0.45"/>
  <cols>
    <col min="1" max="1" width="9.5703125" style="30" customWidth="1"/>
    <col min="2" max="2" width="87" style="52" customWidth="1"/>
    <col min="3" max="3" width="30.7109375" style="25" customWidth="1"/>
    <col min="4" max="4" width="28" style="34" customWidth="1"/>
    <col min="5" max="5" width="26.140625" style="30" customWidth="1"/>
    <col min="6" max="6" width="44.85546875" style="25" customWidth="1"/>
    <col min="7" max="7" width="25.85546875" style="31" customWidth="1"/>
    <col min="8" max="8" width="45.42578125" style="25" customWidth="1"/>
    <col min="9" max="9" width="27.85546875" style="25" customWidth="1"/>
    <col min="10" max="10" width="27.85546875" style="33" customWidth="1"/>
    <col min="11" max="11" width="25.140625" style="25" customWidth="1"/>
    <col min="12" max="12" width="36" style="32" customWidth="1"/>
    <col min="13" max="14" width="9.140625" style="25"/>
    <col min="15" max="15" width="27.5703125" style="25" customWidth="1"/>
    <col min="16" max="16" width="9.140625" style="26"/>
    <col min="17" max="17" width="20.140625" style="26" bestFit="1" customWidth="1"/>
    <col min="18" max="16384" width="9.140625" style="26"/>
  </cols>
  <sheetData>
    <row r="1" spans="1:15" ht="36" x14ac:dyDescent="0.55000000000000004">
      <c r="A1" s="67" t="s">
        <v>31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5" ht="36" x14ac:dyDescent="0.55000000000000004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5" ht="36" x14ac:dyDescent="0.55000000000000004">
      <c r="A3" s="68" t="s">
        <v>32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5" ht="36" x14ac:dyDescent="0.55000000000000004">
      <c r="A4" s="69" t="s">
        <v>11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5" s="28" customFormat="1" ht="35.25" customHeight="1" x14ac:dyDescent="0.2">
      <c r="A5" s="70" t="s">
        <v>1</v>
      </c>
      <c r="B5" s="70" t="s">
        <v>5</v>
      </c>
      <c r="C5" s="71" t="s">
        <v>21</v>
      </c>
      <c r="D5" s="72" t="s">
        <v>15</v>
      </c>
      <c r="E5" s="70" t="s">
        <v>6</v>
      </c>
      <c r="F5" s="70" t="s">
        <v>7</v>
      </c>
      <c r="G5" s="70"/>
      <c r="H5" s="70" t="s">
        <v>8</v>
      </c>
      <c r="I5" s="70"/>
      <c r="J5" s="70"/>
      <c r="K5" s="70" t="s">
        <v>9</v>
      </c>
      <c r="L5" s="70" t="s">
        <v>2</v>
      </c>
      <c r="M5" s="27"/>
      <c r="N5" s="27"/>
      <c r="O5" s="27"/>
    </row>
    <row r="6" spans="1:15" s="28" customFormat="1" ht="30.75" customHeight="1" x14ac:dyDescent="0.2">
      <c r="A6" s="70"/>
      <c r="B6" s="70"/>
      <c r="C6" s="71"/>
      <c r="D6" s="72"/>
      <c r="E6" s="70"/>
      <c r="F6" s="63" t="s">
        <v>3</v>
      </c>
      <c r="G6" s="74" t="s">
        <v>16</v>
      </c>
      <c r="H6" s="63" t="s">
        <v>4</v>
      </c>
      <c r="I6" s="65" t="s">
        <v>19</v>
      </c>
      <c r="J6" s="65" t="s">
        <v>17</v>
      </c>
      <c r="K6" s="70"/>
      <c r="L6" s="70"/>
      <c r="M6" s="27"/>
      <c r="N6" s="27"/>
      <c r="O6" s="27"/>
    </row>
    <row r="7" spans="1:15" s="28" customFormat="1" ht="90" customHeight="1" x14ac:dyDescent="0.2">
      <c r="A7" s="70"/>
      <c r="B7" s="70"/>
      <c r="C7" s="71"/>
      <c r="D7" s="72"/>
      <c r="E7" s="70"/>
      <c r="F7" s="73"/>
      <c r="G7" s="75"/>
      <c r="H7" s="64"/>
      <c r="I7" s="66"/>
      <c r="J7" s="66"/>
      <c r="K7" s="70"/>
      <c r="L7" s="70"/>
      <c r="M7" s="27"/>
      <c r="N7" s="27"/>
      <c r="O7" s="27"/>
    </row>
    <row r="8" spans="1:15" s="29" customFormat="1" ht="165" customHeight="1" x14ac:dyDescent="0.2">
      <c r="A8" s="12">
        <v>1</v>
      </c>
      <c r="B8" s="13" t="s">
        <v>33</v>
      </c>
      <c r="C8" s="14">
        <v>400072.9</v>
      </c>
      <c r="D8" s="14">
        <v>428078</v>
      </c>
      <c r="E8" s="12" t="s">
        <v>12</v>
      </c>
      <c r="F8" s="49" t="s">
        <v>29</v>
      </c>
      <c r="G8" s="14">
        <v>414835</v>
      </c>
      <c r="H8" s="38" t="str">
        <f t="shared" ref="H8:H10" si="0">F8</f>
        <v>หจก.วอเตอร์เวอค</v>
      </c>
      <c r="I8" s="14">
        <f t="shared" ref="I8:I9" si="1">ROUND((J8*100)/107,2)</f>
        <v>387696.26</v>
      </c>
      <c r="J8" s="14">
        <f t="shared" ref="J8:J10" si="2">G8</f>
        <v>414835</v>
      </c>
      <c r="K8" s="12" t="s">
        <v>10</v>
      </c>
      <c r="L8" s="24" t="s">
        <v>34</v>
      </c>
    </row>
    <row r="9" spans="1:15" s="29" customFormat="1" ht="135" x14ac:dyDescent="0.2">
      <c r="A9" s="12">
        <v>2</v>
      </c>
      <c r="B9" s="13" t="s">
        <v>35</v>
      </c>
      <c r="C9" s="14">
        <v>10350</v>
      </c>
      <c r="D9" s="14">
        <v>11074.5</v>
      </c>
      <c r="E9" s="12" t="s">
        <v>12</v>
      </c>
      <c r="F9" s="54" t="s">
        <v>36</v>
      </c>
      <c r="G9" s="14">
        <v>11074.5</v>
      </c>
      <c r="H9" s="54" t="str">
        <f t="shared" si="0"/>
        <v>บจก.นิปปอน เคมิคอล</v>
      </c>
      <c r="I9" s="14">
        <f t="shared" si="1"/>
        <v>10350</v>
      </c>
      <c r="J9" s="14">
        <f>G9</f>
        <v>11074.5</v>
      </c>
      <c r="K9" s="12" t="s">
        <v>10</v>
      </c>
      <c r="L9" s="24" t="s">
        <v>37</v>
      </c>
    </row>
    <row r="10" spans="1:15" s="29" customFormat="1" ht="165.75" customHeight="1" x14ac:dyDescent="0.2">
      <c r="A10" s="12">
        <v>3</v>
      </c>
      <c r="B10" s="13" t="s">
        <v>38</v>
      </c>
      <c r="C10" s="14">
        <v>30000</v>
      </c>
      <c r="D10" s="14">
        <v>32100</v>
      </c>
      <c r="E10" s="12" t="s">
        <v>12</v>
      </c>
      <c r="F10" s="49" t="s">
        <v>39</v>
      </c>
      <c r="G10" s="14">
        <v>32100</v>
      </c>
      <c r="H10" s="39" t="str">
        <f t="shared" si="0"/>
        <v>บจก.เอเซียน เอเลเวเตอร์</v>
      </c>
      <c r="I10" s="14">
        <f>ROUND((J10*100)/107,2)</f>
        <v>30000</v>
      </c>
      <c r="J10" s="14">
        <f t="shared" si="2"/>
        <v>32100</v>
      </c>
      <c r="K10" s="12" t="s">
        <v>10</v>
      </c>
      <c r="L10" s="24" t="s">
        <v>40</v>
      </c>
    </row>
    <row r="11" spans="1:15" s="29" customFormat="1" ht="144" x14ac:dyDescent="0.2">
      <c r="A11" s="12">
        <v>4</v>
      </c>
      <c r="B11" s="13" t="s">
        <v>41</v>
      </c>
      <c r="C11" s="14">
        <v>226707.48</v>
      </c>
      <c r="D11" s="14">
        <v>242577</v>
      </c>
      <c r="E11" s="12" t="s">
        <v>12</v>
      </c>
      <c r="F11" s="57" t="s">
        <v>42</v>
      </c>
      <c r="G11" s="14">
        <v>235049</v>
      </c>
      <c r="H11" s="49" t="str">
        <f t="shared" ref="H11" si="3">F11</f>
        <v>บจก.ว.มัฆวาน</v>
      </c>
      <c r="I11" s="14">
        <f t="shared" ref="I11" si="4">ROUND((J11*100)/107,2)</f>
        <v>219671.96</v>
      </c>
      <c r="J11" s="14">
        <f t="shared" ref="J11" si="5">G11</f>
        <v>235049</v>
      </c>
      <c r="K11" s="12" t="s">
        <v>10</v>
      </c>
      <c r="L11" s="24" t="s">
        <v>43</v>
      </c>
    </row>
    <row r="12" spans="1:15" s="29" customFormat="1" ht="180" x14ac:dyDescent="0.2">
      <c r="A12" s="12">
        <v>5</v>
      </c>
      <c r="B12" s="13" t="s">
        <v>44</v>
      </c>
      <c r="C12" s="14">
        <v>449629.91</v>
      </c>
      <c r="D12" s="14">
        <v>481104</v>
      </c>
      <c r="E12" s="12" t="s">
        <v>12</v>
      </c>
      <c r="F12" s="59" t="s">
        <v>45</v>
      </c>
      <c r="G12" s="14">
        <v>466510</v>
      </c>
      <c r="H12" s="54" t="str">
        <f t="shared" ref="H12:H17" si="6">F12</f>
        <v>หจก.ธ.เจริญผล 2024 
คอนสตรัคชั่น</v>
      </c>
      <c r="I12" s="14">
        <f t="shared" ref="I12:I17" si="7">ROUND((J12*100)/107,2)</f>
        <v>435990.65</v>
      </c>
      <c r="J12" s="14">
        <f t="shared" ref="J12:J17" si="8">G12</f>
        <v>466510</v>
      </c>
      <c r="K12" s="12" t="s">
        <v>10</v>
      </c>
      <c r="L12" s="24" t="s">
        <v>46</v>
      </c>
    </row>
    <row r="13" spans="1:15" s="29" customFormat="1" ht="144" x14ac:dyDescent="0.2">
      <c r="A13" s="12">
        <v>6</v>
      </c>
      <c r="B13" s="13" t="s">
        <v>47</v>
      </c>
      <c r="C13" s="14">
        <v>222743.93</v>
      </c>
      <c r="D13" s="14">
        <v>238336</v>
      </c>
      <c r="E13" s="12" t="s">
        <v>12</v>
      </c>
      <c r="F13" s="60" t="s">
        <v>48</v>
      </c>
      <c r="G13" s="14">
        <v>230834</v>
      </c>
      <c r="H13" s="54" t="str">
        <f t="shared" si="6"/>
        <v>บจก.น่านเหนือ ก่อสร้าง</v>
      </c>
      <c r="I13" s="14">
        <f t="shared" si="7"/>
        <v>215732.71</v>
      </c>
      <c r="J13" s="14">
        <f t="shared" si="8"/>
        <v>230834</v>
      </c>
      <c r="K13" s="12" t="s">
        <v>10</v>
      </c>
      <c r="L13" s="24" t="s">
        <v>49</v>
      </c>
    </row>
    <row r="14" spans="1:15" s="29" customFormat="1" ht="135" x14ac:dyDescent="0.2">
      <c r="A14" s="12">
        <v>7</v>
      </c>
      <c r="B14" s="13" t="s">
        <v>50</v>
      </c>
      <c r="C14" s="14">
        <v>6750</v>
      </c>
      <c r="D14" s="14">
        <v>6750</v>
      </c>
      <c r="E14" s="12" t="s">
        <v>12</v>
      </c>
      <c r="F14" s="60" t="s">
        <v>51</v>
      </c>
      <c r="G14" s="14">
        <v>6750</v>
      </c>
      <c r="H14" s="54" t="str">
        <f t="shared" si="6"/>
        <v>ร้านหลวิชัยตรายาง
(ไม่ได้เป็นผู้ประกอบการจดทะเบียนภาษีมูลค่าเพิ่ม)</v>
      </c>
      <c r="I14" s="14">
        <v>6750</v>
      </c>
      <c r="J14" s="14">
        <f t="shared" si="8"/>
        <v>6750</v>
      </c>
      <c r="K14" s="12" t="s">
        <v>10</v>
      </c>
      <c r="L14" s="24" t="s">
        <v>52</v>
      </c>
    </row>
    <row r="15" spans="1:15" s="29" customFormat="1" ht="135" x14ac:dyDescent="0.2">
      <c r="A15" s="12">
        <v>8</v>
      </c>
      <c r="B15" s="13" t="s">
        <v>53</v>
      </c>
      <c r="C15" s="14">
        <v>467265</v>
      </c>
      <c r="D15" s="14">
        <v>499973.55</v>
      </c>
      <c r="E15" s="12" t="s">
        <v>12</v>
      </c>
      <c r="F15" s="60" t="s">
        <v>27</v>
      </c>
      <c r="G15" s="14">
        <v>489793.57</v>
      </c>
      <c r="H15" s="54" t="str">
        <f t="shared" si="6"/>
        <v>บจก.บุญพิศลย์ การช่าง</v>
      </c>
      <c r="I15" s="14">
        <f t="shared" si="7"/>
        <v>457751</v>
      </c>
      <c r="J15" s="14">
        <f t="shared" si="8"/>
        <v>489793.57</v>
      </c>
      <c r="K15" s="12" t="s">
        <v>10</v>
      </c>
      <c r="L15" s="24" t="s">
        <v>54</v>
      </c>
    </row>
    <row r="16" spans="1:15" s="29" customFormat="1" ht="144" x14ac:dyDescent="0.2">
      <c r="A16" s="12">
        <v>9</v>
      </c>
      <c r="B16" s="13" t="s">
        <v>60</v>
      </c>
      <c r="C16" s="14">
        <v>297134.58</v>
      </c>
      <c r="D16" s="14">
        <v>317934</v>
      </c>
      <c r="E16" s="12" t="s">
        <v>12</v>
      </c>
      <c r="F16" s="60" t="s">
        <v>26</v>
      </c>
      <c r="G16" s="14">
        <v>307959</v>
      </c>
      <c r="H16" s="54" t="str">
        <f t="shared" si="6"/>
        <v>หจก.ปิยชาติ คอนสตรัคชั่น</v>
      </c>
      <c r="I16" s="14">
        <f t="shared" si="7"/>
        <v>287812.15000000002</v>
      </c>
      <c r="J16" s="14">
        <f t="shared" si="8"/>
        <v>307959</v>
      </c>
      <c r="K16" s="12" t="s">
        <v>10</v>
      </c>
      <c r="L16" s="24" t="s">
        <v>61</v>
      </c>
    </row>
    <row r="17" spans="1:17" s="29" customFormat="1" ht="135" x14ac:dyDescent="0.2">
      <c r="A17" s="12">
        <v>10</v>
      </c>
      <c r="B17" s="13" t="s">
        <v>74</v>
      </c>
      <c r="C17" s="14">
        <v>51674.81</v>
      </c>
      <c r="D17" s="14">
        <v>55147.08</v>
      </c>
      <c r="E17" s="12" t="s">
        <v>12</v>
      </c>
      <c r="F17" s="60" t="s">
        <v>75</v>
      </c>
      <c r="G17" s="14">
        <v>55147.08</v>
      </c>
      <c r="H17" s="54" t="str">
        <f t="shared" si="6"/>
        <v>บจก.ออฟฟิศเมท (ไทย)</v>
      </c>
      <c r="I17" s="14">
        <f t="shared" si="7"/>
        <v>51539.33</v>
      </c>
      <c r="J17" s="14">
        <f t="shared" si="8"/>
        <v>55147.08</v>
      </c>
      <c r="K17" s="12" t="s">
        <v>10</v>
      </c>
      <c r="L17" s="24" t="s">
        <v>76</v>
      </c>
      <c r="O17" s="56">
        <f>C19</f>
        <v>2162328.61</v>
      </c>
      <c r="Q17" s="56">
        <f>I19+'ประกวด '!I17+'คัดเลือก '!I9</f>
        <v>26523843.420000002</v>
      </c>
    </row>
    <row r="18" spans="1:17" s="29" customFormat="1" ht="36" x14ac:dyDescent="0.2">
      <c r="A18" s="35"/>
      <c r="B18" s="16"/>
      <c r="C18" s="17"/>
      <c r="D18" s="17"/>
      <c r="E18" s="35"/>
      <c r="F18" s="36"/>
      <c r="G18" s="17"/>
      <c r="H18" s="36"/>
      <c r="I18" s="17"/>
      <c r="J18" s="17"/>
      <c r="K18" s="35"/>
      <c r="L18" s="40"/>
      <c r="O18" s="56"/>
    </row>
    <row r="19" spans="1:17" ht="35.25" customHeight="1" x14ac:dyDescent="0.55000000000000004">
      <c r="A19" s="35"/>
      <c r="B19" s="16"/>
      <c r="C19" s="48">
        <f>SUM(C8:C17)</f>
        <v>2162328.61</v>
      </c>
      <c r="D19" s="48"/>
      <c r="E19" s="15"/>
      <c r="F19" s="11"/>
      <c r="G19" s="48"/>
      <c r="H19" s="11"/>
      <c r="I19" s="19">
        <f>SUM(I8:I17)</f>
        <v>2103294.06</v>
      </c>
      <c r="J19" s="19">
        <f>SUM(J8:J17)</f>
        <v>2250052.1500000004</v>
      </c>
      <c r="K19" s="35"/>
      <c r="L19" s="40"/>
    </row>
    <row r="20" spans="1:17" ht="39" customHeight="1" x14ac:dyDescent="0.55000000000000004">
      <c r="A20" s="35"/>
      <c r="B20" s="50" t="s">
        <v>81</v>
      </c>
      <c r="C20" s="21"/>
      <c r="D20" s="17"/>
      <c r="E20" s="15"/>
      <c r="F20" s="11"/>
      <c r="G20" s="18"/>
      <c r="H20" s="11"/>
      <c r="I20" s="11"/>
      <c r="J20" s="19"/>
      <c r="K20" s="35"/>
      <c r="L20" s="40"/>
    </row>
    <row r="21" spans="1:17" ht="17.25" customHeight="1" x14ac:dyDescent="0.55000000000000004">
      <c r="A21" s="35"/>
      <c r="B21" s="16"/>
      <c r="C21" s="21"/>
      <c r="D21" s="23"/>
      <c r="E21" s="15"/>
      <c r="F21" s="11"/>
      <c r="G21" s="18"/>
      <c r="H21" s="11"/>
      <c r="I21" s="11"/>
      <c r="J21" s="22"/>
      <c r="K21" s="11"/>
      <c r="L21" s="20"/>
    </row>
    <row r="22" spans="1:17" ht="36" x14ac:dyDescent="0.55000000000000004">
      <c r="A22" s="35"/>
      <c r="B22" s="50"/>
      <c r="C22" s="15" t="s">
        <v>13</v>
      </c>
      <c r="D22" s="23"/>
      <c r="E22" s="15"/>
      <c r="F22" s="11"/>
      <c r="G22" s="18"/>
      <c r="H22" s="11"/>
      <c r="I22" s="53"/>
      <c r="J22" s="22"/>
      <c r="K22" s="11"/>
      <c r="L22" s="20"/>
    </row>
    <row r="23" spans="1:17" ht="51.75" customHeight="1" x14ac:dyDescent="0.55000000000000004">
      <c r="A23" s="35"/>
      <c r="B23" s="50"/>
      <c r="C23" s="11"/>
      <c r="D23" s="23"/>
      <c r="E23" s="15"/>
      <c r="F23" s="11"/>
      <c r="G23" s="18"/>
      <c r="H23" s="11"/>
      <c r="I23" s="11"/>
      <c r="J23" s="22"/>
      <c r="K23" s="11"/>
      <c r="L23" s="20"/>
    </row>
    <row r="24" spans="1:17" s="47" customFormat="1" ht="39" customHeight="1" x14ac:dyDescent="0.2">
      <c r="A24" s="35"/>
      <c r="B24" s="51"/>
      <c r="C24" s="41" t="s">
        <v>79</v>
      </c>
      <c r="D24" s="43"/>
      <c r="E24" s="41"/>
      <c r="F24" s="42"/>
      <c r="G24" s="44"/>
      <c r="H24" s="42"/>
      <c r="I24" s="42"/>
      <c r="J24" s="45"/>
      <c r="K24" s="42"/>
      <c r="L24" s="20"/>
      <c r="M24" s="46"/>
      <c r="N24" s="46"/>
      <c r="O24" s="46"/>
    </row>
    <row r="25" spans="1:17" s="47" customFormat="1" ht="39" customHeight="1" x14ac:dyDescent="0.2">
      <c r="A25" s="35"/>
      <c r="B25" s="51"/>
      <c r="C25" s="41" t="s">
        <v>80</v>
      </c>
      <c r="D25" s="43"/>
      <c r="E25" s="41"/>
      <c r="F25" s="42"/>
      <c r="G25" s="44"/>
      <c r="H25" s="42"/>
      <c r="I25" s="42"/>
      <c r="J25" s="45"/>
      <c r="K25" s="42"/>
      <c r="L25" s="20"/>
      <c r="M25" s="46"/>
      <c r="N25" s="46"/>
      <c r="O25" s="46"/>
    </row>
    <row r="26" spans="1:17" s="47" customFormat="1" ht="39" customHeight="1" x14ac:dyDescent="0.2">
      <c r="A26" s="35"/>
      <c r="B26" s="51"/>
      <c r="C26" s="41"/>
      <c r="D26" s="43"/>
      <c r="E26" s="41"/>
      <c r="F26" s="42"/>
      <c r="G26" s="44"/>
      <c r="H26" s="42"/>
      <c r="I26" s="42"/>
      <c r="J26" s="45"/>
      <c r="K26" s="42"/>
      <c r="L26" s="20"/>
      <c r="M26" s="46"/>
      <c r="N26" s="46"/>
      <c r="O26" s="46"/>
    </row>
    <row r="27" spans="1:17" x14ac:dyDescent="0.45">
      <c r="A27" s="55"/>
    </row>
    <row r="28" spans="1:17" x14ac:dyDescent="0.45">
      <c r="A28" s="55"/>
    </row>
    <row r="29" spans="1:17" x14ac:dyDescent="0.45">
      <c r="A29" s="55"/>
    </row>
    <row r="30" spans="1:17" x14ac:dyDescent="0.45">
      <c r="E30" s="25"/>
      <c r="G30" s="33"/>
      <c r="I30" s="32"/>
      <c r="J30" s="25"/>
      <c r="L30" s="25"/>
      <c r="M30" s="26"/>
      <c r="N30" s="26"/>
      <c r="O30" s="26"/>
    </row>
    <row r="31" spans="1:17" x14ac:dyDescent="0.45">
      <c r="E31" s="25"/>
      <c r="G31" s="33"/>
      <c r="I31" s="32"/>
      <c r="J31" s="25"/>
      <c r="L31" s="25"/>
      <c r="M31" s="26"/>
      <c r="N31" s="26"/>
      <c r="O31" s="26"/>
    </row>
    <row r="32" spans="1:17" x14ac:dyDescent="0.45">
      <c r="E32" s="25"/>
      <c r="G32" s="33"/>
      <c r="I32" s="32"/>
      <c r="J32" s="25"/>
      <c r="L32" s="25"/>
      <c r="M32" s="26"/>
      <c r="N32" s="26"/>
      <c r="O32" s="26"/>
    </row>
    <row r="33" spans="5:15" x14ac:dyDescent="0.45">
      <c r="E33" s="33"/>
      <c r="G33" s="32"/>
      <c r="J33" s="25"/>
      <c r="K33" s="26"/>
      <c r="L33" s="26"/>
      <c r="M33" s="26"/>
      <c r="N33" s="26"/>
      <c r="O33" s="26"/>
    </row>
    <row r="34" spans="5:15" x14ac:dyDescent="0.45">
      <c r="E34" s="33"/>
      <c r="G34" s="32"/>
      <c r="J34" s="25"/>
      <c r="K34" s="26"/>
      <c r="L34" s="26"/>
      <c r="M34" s="26"/>
      <c r="N34" s="26"/>
      <c r="O34" s="26"/>
    </row>
    <row r="35" spans="5:15" x14ac:dyDescent="0.45">
      <c r="E35" s="33"/>
      <c r="G35" s="25"/>
      <c r="H35" s="26"/>
      <c r="I35" s="26"/>
      <c r="J35" s="26"/>
      <c r="K35" s="26"/>
      <c r="L35" s="26"/>
      <c r="M35" s="26"/>
      <c r="N35" s="26"/>
      <c r="O35" s="26"/>
    </row>
    <row r="36" spans="5:15" x14ac:dyDescent="0.45">
      <c r="E36" s="33"/>
      <c r="G36" s="25"/>
      <c r="H36" s="26"/>
      <c r="I36" s="26"/>
      <c r="J36" s="26"/>
      <c r="K36" s="26"/>
      <c r="L36" s="26"/>
      <c r="M36" s="26"/>
      <c r="N36" s="26"/>
      <c r="O36" s="26"/>
    </row>
    <row r="37" spans="5:15" x14ac:dyDescent="0.45">
      <c r="E37" s="33"/>
      <c r="G37" s="25"/>
      <c r="H37" s="26"/>
      <c r="I37" s="26"/>
      <c r="J37" s="26"/>
      <c r="K37" s="26"/>
      <c r="L37" s="26"/>
      <c r="M37" s="26"/>
      <c r="N37" s="26"/>
      <c r="O37" s="26"/>
    </row>
    <row r="38" spans="5:15" x14ac:dyDescent="0.45">
      <c r="E38" s="33"/>
      <c r="G38" s="25"/>
      <c r="H38" s="26"/>
      <c r="I38" s="26"/>
      <c r="J38" s="26"/>
      <c r="K38" s="26"/>
      <c r="L38" s="26"/>
      <c r="M38" s="26"/>
      <c r="N38" s="26"/>
      <c r="O38" s="26"/>
    </row>
    <row r="39" spans="5:15" x14ac:dyDescent="0.45">
      <c r="G39" s="32"/>
      <c r="J39" s="25"/>
      <c r="K39" s="26"/>
      <c r="L39" s="26"/>
      <c r="M39" s="26"/>
      <c r="N39" s="26"/>
      <c r="O39" s="26"/>
    </row>
    <row r="40" spans="5:15" x14ac:dyDescent="0.45">
      <c r="G40" s="32"/>
      <c r="J40" s="25"/>
      <c r="K40" s="26"/>
      <c r="L40" s="26"/>
      <c r="M40" s="26"/>
      <c r="N40" s="26"/>
      <c r="O40" s="26"/>
    </row>
    <row r="41" spans="5:15" x14ac:dyDescent="0.45">
      <c r="G41" s="32"/>
      <c r="J41" s="25"/>
      <c r="K41" s="26"/>
      <c r="L41" s="26"/>
      <c r="M41" s="26"/>
      <c r="N41" s="26"/>
      <c r="O41" s="26"/>
    </row>
    <row r="42" spans="5:15" x14ac:dyDescent="0.45">
      <c r="G42" s="33"/>
      <c r="I42" s="32"/>
      <c r="J42" s="25"/>
      <c r="L42" s="25"/>
      <c r="M42" s="26"/>
      <c r="N42" s="26"/>
      <c r="O42" s="26"/>
    </row>
    <row r="43" spans="5:15" x14ac:dyDescent="0.45">
      <c r="G43" s="33"/>
      <c r="I43" s="32"/>
      <c r="J43" s="25"/>
      <c r="L43" s="25"/>
      <c r="M43" s="26"/>
      <c r="N43" s="26"/>
      <c r="O43" s="26"/>
    </row>
    <row r="44" spans="5:15" x14ac:dyDescent="0.45">
      <c r="G44" s="33"/>
      <c r="I44" s="32"/>
      <c r="J44" s="25"/>
      <c r="L44" s="25"/>
      <c r="M44" s="26"/>
      <c r="N44" s="26"/>
      <c r="O44" s="26"/>
    </row>
    <row r="45" spans="5:15" x14ac:dyDescent="0.45">
      <c r="G45" s="33"/>
      <c r="I45" s="32"/>
      <c r="J45" s="25"/>
      <c r="L45" s="25"/>
      <c r="M45" s="26"/>
      <c r="N45" s="26"/>
      <c r="O45" s="26"/>
    </row>
  </sheetData>
  <mergeCells count="18">
    <mergeCell ref="F6:F7"/>
    <mergeCell ref="G6:G7"/>
    <mergeCell ref="H6:H7"/>
    <mergeCell ref="J6:J7"/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</mergeCells>
  <printOptions horizontalCentered="1"/>
  <pageMargins left="7.8740157480315001E-2" right="0" top="0.196850393700787" bottom="0.196850393700787" header="0.196850393700787" footer="0.196850393700787"/>
  <pageSetup paperSize="9" scale="35" fitToHeight="0" orientation="landscape" r:id="rId1"/>
  <headerFooter>
    <oddFooter>Page &amp;P of &amp;N</oddFooter>
  </headerFooter>
  <rowBreaks count="1" manualBreakCount="1">
    <brk id="15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5"/>
  <sheetViews>
    <sheetView tabSelected="1" view="pageBreakPreview" zoomScaleSheetLayoutView="100" workbookViewId="0">
      <pane ySplit="7" topLeftCell="A15" activePane="bottomLeft" state="frozen"/>
      <selection pane="bottomLeft" activeCell="C18" sqref="C18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40.5703125" style="3" customWidth="1"/>
    <col min="7" max="7" width="27.42578125" style="6" customWidth="1"/>
    <col min="8" max="8" width="39.85546875" style="3" customWidth="1"/>
    <col min="9" max="9" width="29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67" t="str">
        <f>'เฉพาะเจาะจง '!A1:L1</f>
        <v>สรุปผลการดำเนินการจัดซื้อจัดจ้างในรอบเดือน ธันวาคม พ.ศ.2567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5" ht="36" x14ac:dyDescent="0.55000000000000004">
      <c r="A2" s="67" t="str">
        <f>'เฉพาะเจาะจง '!A2:L2</f>
        <v>สำนักงานประปาสาขาสุวรรณภูมิ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5" ht="36" x14ac:dyDescent="0.55000000000000004">
      <c r="A3" s="68" t="str">
        <f>'เฉพาะเจาะจง '!A3:L3</f>
        <v>วันที่ 3 มกราคม 2568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5" ht="36" x14ac:dyDescent="0.55000000000000004">
      <c r="A4" s="69" t="s">
        <v>18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5" s="9" customFormat="1" ht="42" customHeight="1" x14ac:dyDescent="0.2">
      <c r="A5" s="70" t="s">
        <v>1</v>
      </c>
      <c r="B5" s="70" t="s">
        <v>5</v>
      </c>
      <c r="C5" s="71" t="s">
        <v>14</v>
      </c>
      <c r="D5" s="71" t="s">
        <v>15</v>
      </c>
      <c r="E5" s="70" t="s">
        <v>6</v>
      </c>
      <c r="F5" s="70" t="s">
        <v>7</v>
      </c>
      <c r="G5" s="70"/>
      <c r="H5" s="70" t="s">
        <v>8</v>
      </c>
      <c r="I5" s="70"/>
      <c r="J5" s="70"/>
      <c r="K5" s="70" t="s">
        <v>9</v>
      </c>
      <c r="L5" s="70" t="s">
        <v>2</v>
      </c>
      <c r="M5" s="8"/>
      <c r="N5" s="8"/>
      <c r="O5" s="8"/>
    </row>
    <row r="6" spans="1:15" s="9" customFormat="1" ht="21" customHeight="1" x14ac:dyDescent="0.2">
      <c r="A6" s="70"/>
      <c r="B6" s="70"/>
      <c r="C6" s="71"/>
      <c r="D6" s="71"/>
      <c r="E6" s="70"/>
      <c r="F6" s="63" t="s">
        <v>3</v>
      </c>
      <c r="G6" s="74" t="s">
        <v>16</v>
      </c>
      <c r="H6" s="63" t="s">
        <v>4</v>
      </c>
      <c r="I6" s="65" t="s">
        <v>19</v>
      </c>
      <c r="J6" s="65" t="s">
        <v>17</v>
      </c>
      <c r="K6" s="70"/>
      <c r="L6" s="70"/>
      <c r="M6" s="8"/>
      <c r="N6" s="8"/>
      <c r="O6" s="8"/>
    </row>
    <row r="7" spans="1:15" s="9" customFormat="1" ht="99" customHeight="1" x14ac:dyDescent="0.2">
      <c r="A7" s="70"/>
      <c r="B7" s="70"/>
      <c r="C7" s="71"/>
      <c r="D7" s="71"/>
      <c r="E7" s="70"/>
      <c r="F7" s="73"/>
      <c r="G7" s="75"/>
      <c r="H7" s="64"/>
      <c r="I7" s="66"/>
      <c r="J7" s="66"/>
      <c r="K7" s="70"/>
      <c r="L7" s="70"/>
      <c r="M7" s="8"/>
      <c r="N7" s="8"/>
      <c r="O7" s="8"/>
    </row>
    <row r="8" spans="1:15" s="29" customFormat="1" ht="270.75" customHeight="1" x14ac:dyDescent="0.2">
      <c r="A8" s="12">
        <v>1</v>
      </c>
      <c r="B8" s="13" t="s">
        <v>55</v>
      </c>
      <c r="C8" s="14">
        <v>664494.39</v>
      </c>
      <c r="D8" s="14">
        <v>711009</v>
      </c>
      <c r="E8" s="58" t="s">
        <v>25</v>
      </c>
      <c r="F8" s="58" t="s">
        <v>28</v>
      </c>
      <c r="G8" s="14">
        <v>319804</v>
      </c>
      <c r="H8" s="58" t="str">
        <f t="shared" ref="H8:H9" si="0">F8</f>
        <v>บจก.พี.พี.ท่อบริการ</v>
      </c>
      <c r="I8" s="14">
        <f t="shared" ref="I8:I9" si="1">ROUND((J8*100)/107,2)</f>
        <v>298882.24</v>
      </c>
      <c r="J8" s="14">
        <f t="shared" ref="J8:J9" si="2">G8</f>
        <v>319804</v>
      </c>
      <c r="K8" s="12" t="s">
        <v>10</v>
      </c>
      <c r="L8" s="24" t="s">
        <v>56</v>
      </c>
    </row>
    <row r="9" spans="1:15" s="29" customFormat="1" ht="144" x14ac:dyDescent="0.2">
      <c r="A9" s="12">
        <v>2</v>
      </c>
      <c r="B9" s="13" t="s">
        <v>57</v>
      </c>
      <c r="C9" s="14">
        <v>9345794.3900000006</v>
      </c>
      <c r="D9" s="14">
        <v>9976415.7100000009</v>
      </c>
      <c r="E9" s="58" t="s">
        <v>25</v>
      </c>
      <c r="F9" s="58" t="s">
        <v>58</v>
      </c>
      <c r="G9" s="14">
        <v>9459408.8300000001</v>
      </c>
      <c r="H9" s="58" t="str">
        <f t="shared" si="0"/>
        <v>บจก.ทิพย์อันนา 
อินเตอร์เทรด</v>
      </c>
      <c r="I9" s="14">
        <f t="shared" si="1"/>
        <v>8840569</v>
      </c>
      <c r="J9" s="14">
        <f t="shared" si="2"/>
        <v>9459408.8300000001</v>
      </c>
      <c r="K9" s="12" t="s">
        <v>10</v>
      </c>
      <c r="L9" s="24" t="s">
        <v>59</v>
      </c>
    </row>
    <row r="10" spans="1:15" s="29" customFormat="1" ht="288" x14ac:dyDescent="0.2">
      <c r="A10" s="12">
        <v>3</v>
      </c>
      <c r="B10" s="13" t="s">
        <v>62</v>
      </c>
      <c r="C10" s="14">
        <v>9345794.3900000006</v>
      </c>
      <c r="D10" s="14">
        <v>9948546</v>
      </c>
      <c r="E10" s="61" t="s">
        <v>25</v>
      </c>
      <c r="F10" s="61" t="s">
        <v>26</v>
      </c>
      <c r="G10" s="14">
        <v>5092321</v>
      </c>
      <c r="H10" s="61" t="str">
        <f t="shared" ref="H10" si="3">F10</f>
        <v>หจก.ปิยชาติ คอนสตรัคชั่น</v>
      </c>
      <c r="I10" s="14">
        <f t="shared" ref="I10" si="4">ROUND((J10*100)/107,2)</f>
        <v>4759178.5</v>
      </c>
      <c r="J10" s="14">
        <f t="shared" ref="J10" si="5">G10</f>
        <v>5092321</v>
      </c>
      <c r="K10" s="12" t="s">
        <v>10</v>
      </c>
      <c r="L10" s="24" t="s">
        <v>63</v>
      </c>
    </row>
    <row r="11" spans="1:15" s="29" customFormat="1" ht="409.5" x14ac:dyDescent="0.2">
      <c r="A11" s="12">
        <v>4</v>
      </c>
      <c r="B11" s="13" t="s">
        <v>64</v>
      </c>
      <c r="C11" s="14">
        <v>9345794.3900000006</v>
      </c>
      <c r="D11" s="14">
        <v>9945182</v>
      </c>
      <c r="E11" s="61" t="s">
        <v>25</v>
      </c>
      <c r="F11" s="61" t="s">
        <v>26</v>
      </c>
      <c r="G11" s="14">
        <v>5099787</v>
      </c>
      <c r="H11" s="61" t="str">
        <f t="shared" ref="H11" si="6">F11</f>
        <v>หจก.ปิยชาติ คอนสตรัคชั่น</v>
      </c>
      <c r="I11" s="14">
        <f t="shared" ref="I11" si="7">ROUND((J11*100)/107,2)</f>
        <v>4766156.07</v>
      </c>
      <c r="J11" s="14">
        <f t="shared" ref="J11" si="8">G11</f>
        <v>5099787</v>
      </c>
      <c r="K11" s="12" t="s">
        <v>10</v>
      </c>
      <c r="L11" s="24" t="s">
        <v>65</v>
      </c>
    </row>
    <row r="12" spans="1:15" s="29" customFormat="1" ht="288" x14ac:dyDescent="0.2">
      <c r="A12" s="12">
        <v>5</v>
      </c>
      <c r="B12" s="13" t="s">
        <v>66</v>
      </c>
      <c r="C12" s="14">
        <v>649400.93000000005</v>
      </c>
      <c r="D12" s="14">
        <v>694859</v>
      </c>
      <c r="E12" s="61" t="s">
        <v>25</v>
      </c>
      <c r="F12" s="61" t="s">
        <v>67</v>
      </c>
      <c r="G12" s="14">
        <v>350639</v>
      </c>
      <c r="H12" s="61" t="str">
        <f t="shared" ref="H12" si="9">F12</f>
        <v>หจก.นาดาวิศวกรรม</v>
      </c>
      <c r="I12" s="14">
        <f t="shared" ref="I12" si="10">ROUND((J12*100)/107,2)</f>
        <v>327700</v>
      </c>
      <c r="J12" s="14">
        <f t="shared" ref="J12" si="11">G12</f>
        <v>350639</v>
      </c>
      <c r="K12" s="12" t="s">
        <v>10</v>
      </c>
      <c r="L12" s="24" t="s">
        <v>68</v>
      </c>
    </row>
    <row r="13" spans="1:15" s="29" customFormat="1" ht="288" x14ac:dyDescent="0.2">
      <c r="A13" s="12">
        <v>6</v>
      </c>
      <c r="B13" s="13" t="s">
        <v>69</v>
      </c>
      <c r="C13" s="14">
        <v>1474462.62</v>
      </c>
      <c r="D13" s="14">
        <v>1577675</v>
      </c>
      <c r="E13" s="61" t="s">
        <v>25</v>
      </c>
      <c r="F13" s="61" t="s">
        <v>70</v>
      </c>
      <c r="G13" s="14">
        <v>738171</v>
      </c>
      <c r="H13" s="61" t="str">
        <f t="shared" ref="H13" si="12">F13</f>
        <v>บจก.แอสตร้า เอ็นจิเนียริ่ง แอนด์ คอนสตรัคชั่น</v>
      </c>
      <c r="I13" s="14">
        <f t="shared" ref="I13" si="13">ROUND((J13*100)/107,2)</f>
        <v>689879.44</v>
      </c>
      <c r="J13" s="14">
        <f t="shared" ref="J13" si="14">G13</f>
        <v>738171</v>
      </c>
      <c r="K13" s="12" t="s">
        <v>10</v>
      </c>
      <c r="L13" s="24" t="s">
        <v>71</v>
      </c>
    </row>
    <row r="14" spans="1:15" s="29" customFormat="1" ht="409.5" x14ac:dyDescent="0.2">
      <c r="A14" s="12">
        <v>7</v>
      </c>
      <c r="B14" s="13" t="s">
        <v>72</v>
      </c>
      <c r="C14" s="14">
        <v>8411214.9499999993</v>
      </c>
      <c r="D14" s="14">
        <v>8632849</v>
      </c>
      <c r="E14" s="61" t="s">
        <v>25</v>
      </c>
      <c r="F14" s="61" t="s">
        <v>30</v>
      </c>
      <c r="G14" s="14">
        <v>4530000</v>
      </c>
      <c r="H14" s="61" t="str">
        <f t="shared" ref="H14:H15" si="15">F14</f>
        <v>บจก.วงศ์เพชร ก่อสร้าง</v>
      </c>
      <c r="I14" s="14">
        <f t="shared" ref="I14:I15" si="16">ROUND((J14*100)/107,2)</f>
        <v>4233644.8600000003</v>
      </c>
      <c r="J14" s="14">
        <f t="shared" ref="J14:J15" si="17">G14</f>
        <v>4530000</v>
      </c>
      <c r="K14" s="12" t="s">
        <v>10</v>
      </c>
      <c r="L14" s="24" t="s">
        <v>73</v>
      </c>
    </row>
    <row r="15" spans="1:15" s="29" customFormat="1" ht="216" x14ac:dyDescent="0.2">
      <c r="A15" s="12">
        <v>8</v>
      </c>
      <c r="B15" s="13" t="s">
        <v>77</v>
      </c>
      <c r="C15" s="14">
        <v>1004033.64</v>
      </c>
      <c r="D15" s="14">
        <v>1074316</v>
      </c>
      <c r="E15" s="62" t="s">
        <v>25</v>
      </c>
      <c r="F15" s="62" t="s">
        <v>26</v>
      </c>
      <c r="G15" s="14">
        <v>539857</v>
      </c>
      <c r="H15" s="62" t="str">
        <f t="shared" si="15"/>
        <v>หจก.ปิยชาติ คอนสตรัคชั่น</v>
      </c>
      <c r="I15" s="14">
        <f t="shared" si="16"/>
        <v>504539.25</v>
      </c>
      <c r="J15" s="14">
        <f t="shared" si="17"/>
        <v>539857</v>
      </c>
      <c r="K15" s="12" t="s">
        <v>10</v>
      </c>
      <c r="L15" s="24" t="s">
        <v>78</v>
      </c>
    </row>
    <row r="16" spans="1:15" s="29" customFormat="1" ht="36" x14ac:dyDescent="0.2">
      <c r="A16" s="35"/>
      <c r="B16" s="16"/>
      <c r="C16" s="17"/>
      <c r="D16" s="17"/>
      <c r="E16" s="36"/>
      <c r="F16" s="36"/>
      <c r="G16" s="17"/>
      <c r="H16" s="36"/>
      <c r="I16" s="17"/>
      <c r="J16" s="17"/>
      <c r="K16" s="35"/>
      <c r="L16" s="40"/>
    </row>
    <row r="17" spans="1:12" s="10" customFormat="1" ht="48.75" customHeight="1" x14ac:dyDescent="0.2">
      <c r="A17" s="35"/>
      <c r="B17" s="16"/>
      <c r="C17" s="17"/>
      <c r="D17" s="17"/>
      <c r="E17" s="36"/>
      <c r="F17" s="36"/>
      <c r="G17" s="17"/>
      <c r="H17" s="36"/>
      <c r="I17" s="19">
        <f>SUM(I8:I15)</f>
        <v>24420549.360000003</v>
      </c>
      <c r="J17" s="19">
        <f>SUM(J8:J15)</f>
        <v>26129987.829999998</v>
      </c>
      <c r="K17" s="36"/>
      <c r="L17" s="37"/>
    </row>
    <row r="18" spans="1:12" s="3" customFormat="1" ht="36" x14ac:dyDescent="0.55000000000000004">
      <c r="A18" s="15"/>
      <c r="B18" s="11" t="s">
        <v>24</v>
      </c>
      <c r="C18" s="21"/>
      <c r="D18" s="17"/>
      <c r="E18" s="15"/>
      <c r="F18" s="11"/>
      <c r="G18" s="18"/>
      <c r="H18" s="11"/>
      <c r="I18" s="11"/>
      <c r="J18" s="22"/>
      <c r="K18" s="11"/>
      <c r="L18" s="20"/>
    </row>
    <row r="19" spans="1:12" s="3" customFormat="1" ht="17.25" customHeight="1" x14ac:dyDescent="0.55000000000000004">
      <c r="A19" s="15"/>
      <c r="B19" s="11"/>
      <c r="C19" s="11"/>
      <c r="D19" s="23"/>
      <c r="E19" s="15"/>
      <c r="F19" s="11"/>
      <c r="G19" s="18"/>
      <c r="H19" s="11"/>
      <c r="I19" s="11"/>
      <c r="K19" s="11"/>
      <c r="L19" s="20"/>
    </row>
    <row r="20" spans="1:12" s="3" customFormat="1" ht="36" x14ac:dyDescent="0.55000000000000004">
      <c r="A20" s="15"/>
      <c r="B20" s="11"/>
      <c r="C20" s="15" t="s">
        <v>13</v>
      </c>
      <c r="D20" s="23"/>
      <c r="E20" s="15"/>
      <c r="F20" s="11"/>
      <c r="G20" s="18"/>
      <c r="H20" s="11"/>
      <c r="I20" s="11"/>
      <c r="J20" s="22"/>
      <c r="K20" s="11"/>
      <c r="L20" s="20"/>
    </row>
    <row r="21" spans="1:12" s="3" customFormat="1" ht="57" customHeight="1" x14ac:dyDescent="0.55000000000000004">
      <c r="A21" s="15"/>
      <c r="B21" s="11"/>
      <c r="C21" s="11"/>
      <c r="D21" s="23"/>
      <c r="E21" s="15"/>
      <c r="F21" s="11"/>
      <c r="G21" s="18"/>
      <c r="H21" s="11"/>
      <c r="I21" s="11"/>
      <c r="J21" s="22"/>
      <c r="K21" s="11"/>
      <c r="L21" s="20"/>
    </row>
    <row r="22" spans="1:12" s="3" customFormat="1" ht="38.25" customHeight="1" x14ac:dyDescent="0.55000000000000004">
      <c r="A22" s="15"/>
      <c r="B22" s="11"/>
      <c r="C22" s="41" t="str">
        <f>'เฉพาะเจาะจง '!C24</f>
        <v>(นายอิศรา อุณหะสูต)</v>
      </c>
      <c r="D22" s="23"/>
      <c r="E22" s="15"/>
      <c r="F22" s="11"/>
      <c r="G22" s="18"/>
      <c r="H22" s="11"/>
      <c r="I22" s="11"/>
      <c r="J22" s="22"/>
      <c r="K22" s="11"/>
      <c r="L22" s="20"/>
    </row>
    <row r="23" spans="1:12" s="3" customFormat="1" ht="38.25" customHeight="1" x14ac:dyDescent="0.55000000000000004">
      <c r="A23" s="15"/>
      <c r="B23" s="11"/>
      <c r="C23" s="41" t="str">
        <f>'เฉพาะเจาะจง '!C25</f>
        <v>นักบัญชี 5 สจพ.กธบ.สสสภ.</v>
      </c>
      <c r="D23" s="23"/>
      <c r="E23" s="15"/>
      <c r="F23" s="11"/>
      <c r="G23" s="18"/>
      <c r="H23" s="11"/>
      <c r="I23" s="11"/>
      <c r="J23" s="22"/>
      <c r="K23" s="11"/>
      <c r="L23" s="20"/>
    </row>
    <row r="24" spans="1:12" s="3" customFormat="1" ht="38.25" customHeight="1" x14ac:dyDescent="0.55000000000000004">
      <c r="A24" s="15"/>
      <c r="B24" s="11"/>
      <c r="C24" s="41"/>
      <c r="D24" s="23"/>
      <c r="E24" s="15"/>
      <c r="F24" s="11"/>
      <c r="G24" s="18"/>
      <c r="H24" s="11"/>
      <c r="I24" s="11"/>
      <c r="J24" s="22"/>
      <c r="K24" s="11"/>
      <c r="L24" s="20"/>
    </row>
    <row r="25" spans="1:12" ht="36" x14ac:dyDescent="0.55000000000000004">
      <c r="A25" s="15"/>
      <c r="B25" s="11"/>
      <c r="C25" s="11"/>
      <c r="D25" s="23"/>
      <c r="E25" s="15"/>
      <c r="F25" s="11"/>
      <c r="G25" s="18"/>
      <c r="H25" s="11"/>
      <c r="I25" s="11"/>
      <c r="J25" s="22"/>
      <c r="K25" s="11"/>
      <c r="L25" s="20"/>
    </row>
  </sheetData>
  <mergeCells count="18"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</mergeCells>
  <printOptions horizontalCentered="1"/>
  <pageMargins left="0.19685039370078741" right="0.19685039370078741" top="0.26" bottom="0.3" header="0.25" footer="0.16"/>
  <pageSetup paperSize="9" scale="37" fitToHeight="0" orientation="landscape" r:id="rId1"/>
  <headerFooter>
    <oddFooter>Page &amp;P of &amp;N</oddFooter>
  </headerFooter>
  <rowBreaks count="1" manualBreakCount="1">
    <brk id="14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6"/>
  <sheetViews>
    <sheetView view="pageBreakPreview" zoomScale="40" zoomScaleSheetLayoutView="40" workbookViewId="0">
      <pane ySplit="7" topLeftCell="A8" activePane="bottomLeft" state="frozen"/>
      <selection pane="bottomLeft" activeCell="I13" sqref="I13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41" style="3" customWidth="1"/>
    <col min="7" max="7" width="25.85546875" style="6" customWidth="1"/>
    <col min="8" max="8" width="39.85546875" style="3" customWidth="1"/>
    <col min="9" max="9" width="29.140625" style="3" customWidth="1"/>
    <col min="10" max="10" width="27.85546875" style="7" customWidth="1"/>
    <col min="11" max="11" width="25" style="3" customWidth="1"/>
    <col min="12" max="12" width="35.42578125" style="5" customWidth="1"/>
    <col min="13" max="15" width="9.140625" style="3"/>
    <col min="16" max="16384" width="9.140625" style="1"/>
  </cols>
  <sheetData>
    <row r="1" spans="1:15" ht="36" x14ac:dyDescent="0.55000000000000004">
      <c r="A1" s="67" t="str">
        <f>'ประกวด '!A1:L1</f>
        <v>สรุปผลการดำเนินการจัดซื้อจัดจ้างในรอบเดือน ธันวาคม พ.ศ.2567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5" ht="36" x14ac:dyDescent="0.55000000000000004">
      <c r="A2" s="67" t="str">
        <f>'ประกวด '!A2:L2</f>
        <v>สำนักงานประปาสาขาสุวรรณภูมิ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5" ht="36" x14ac:dyDescent="0.55000000000000004">
      <c r="A3" s="68" t="str">
        <f>'ประกวด '!A3:L3</f>
        <v>วันที่ 3 มกราคม 2568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5" ht="36" x14ac:dyDescent="0.55000000000000004">
      <c r="A4" s="69" t="s">
        <v>20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5" s="9" customFormat="1" ht="42" customHeight="1" x14ac:dyDescent="0.2">
      <c r="A5" s="70" t="s">
        <v>1</v>
      </c>
      <c r="B5" s="70" t="s">
        <v>5</v>
      </c>
      <c r="C5" s="71" t="s">
        <v>14</v>
      </c>
      <c r="D5" s="71" t="s">
        <v>15</v>
      </c>
      <c r="E5" s="70" t="s">
        <v>6</v>
      </c>
      <c r="F5" s="70" t="s">
        <v>7</v>
      </c>
      <c r="G5" s="70"/>
      <c r="H5" s="70" t="s">
        <v>8</v>
      </c>
      <c r="I5" s="70"/>
      <c r="J5" s="70"/>
      <c r="K5" s="70" t="s">
        <v>9</v>
      </c>
      <c r="L5" s="70" t="s">
        <v>2</v>
      </c>
      <c r="M5" s="8"/>
      <c r="N5" s="8"/>
      <c r="O5" s="8"/>
    </row>
    <row r="6" spans="1:15" s="9" customFormat="1" ht="57.75" customHeight="1" x14ac:dyDescent="0.2">
      <c r="A6" s="70"/>
      <c r="B6" s="70"/>
      <c r="C6" s="71"/>
      <c r="D6" s="71"/>
      <c r="E6" s="70"/>
      <c r="F6" s="63" t="s">
        <v>3</v>
      </c>
      <c r="G6" s="74" t="s">
        <v>16</v>
      </c>
      <c r="H6" s="63" t="s">
        <v>4</v>
      </c>
      <c r="I6" s="65" t="s">
        <v>22</v>
      </c>
      <c r="J6" s="65" t="s">
        <v>23</v>
      </c>
      <c r="K6" s="70"/>
      <c r="L6" s="70"/>
      <c r="M6" s="8"/>
      <c r="N6" s="8"/>
      <c r="O6" s="8"/>
    </row>
    <row r="7" spans="1:15" s="9" customFormat="1" ht="81.75" customHeight="1" x14ac:dyDescent="0.2">
      <c r="A7" s="70"/>
      <c r="B7" s="70"/>
      <c r="C7" s="71"/>
      <c r="D7" s="71"/>
      <c r="E7" s="70"/>
      <c r="F7" s="73"/>
      <c r="G7" s="75"/>
      <c r="H7" s="64"/>
      <c r="I7" s="66"/>
      <c r="J7" s="66"/>
      <c r="K7" s="70"/>
      <c r="L7" s="70"/>
      <c r="M7" s="8"/>
      <c r="N7" s="8"/>
      <c r="O7" s="8"/>
    </row>
    <row r="8" spans="1:15" s="29" customFormat="1" ht="36" x14ac:dyDescent="0.2">
      <c r="A8" s="12"/>
      <c r="B8" s="13"/>
      <c r="C8" s="14"/>
      <c r="D8" s="14"/>
      <c r="E8" s="12"/>
      <c r="F8" s="60"/>
      <c r="G8" s="14"/>
      <c r="H8" s="58"/>
      <c r="I8" s="14"/>
      <c r="J8" s="14"/>
      <c r="K8" s="12"/>
      <c r="L8" s="24"/>
    </row>
    <row r="9" spans="1:15" s="3" customFormat="1" ht="42" x14ac:dyDescent="0.55000000000000004">
      <c r="A9" s="15"/>
      <c r="B9" s="11"/>
      <c r="C9" s="17"/>
      <c r="D9" s="17"/>
      <c r="E9" s="15"/>
      <c r="F9" s="11"/>
      <c r="G9" s="18"/>
      <c r="H9" s="11"/>
      <c r="I9" s="19">
        <f>SUM(I8:I8)</f>
        <v>0</v>
      </c>
      <c r="J9" s="19">
        <f>SUM(J8:J8)</f>
        <v>0</v>
      </c>
      <c r="K9" s="11"/>
      <c r="L9" s="20"/>
    </row>
    <row r="10" spans="1:15" s="3" customFormat="1" ht="36" x14ac:dyDescent="0.55000000000000004">
      <c r="A10" s="15"/>
      <c r="B10" s="11" t="s">
        <v>24</v>
      </c>
      <c r="C10" s="21"/>
      <c r="D10" s="17"/>
      <c r="E10" s="15"/>
      <c r="F10" s="11"/>
      <c r="G10" s="18"/>
      <c r="H10" s="11"/>
      <c r="I10" s="11"/>
      <c r="J10" s="22"/>
      <c r="K10" s="11"/>
      <c r="L10" s="20"/>
    </row>
    <row r="11" spans="1:15" s="3" customFormat="1" ht="6" customHeight="1" x14ac:dyDescent="0.55000000000000004">
      <c r="A11" s="15"/>
      <c r="B11" s="11"/>
      <c r="C11" s="11"/>
      <c r="D11" s="23"/>
      <c r="E11" s="15"/>
      <c r="F11" s="11"/>
      <c r="G11" s="18"/>
      <c r="H11" s="11"/>
      <c r="I11" s="11"/>
      <c r="J11" s="22"/>
      <c r="K11" s="11"/>
      <c r="L11" s="20"/>
    </row>
    <row r="12" spans="1:15" s="3" customFormat="1" ht="36" x14ac:dyDescent="0.55000000000000004">
      <c r="A12" s="15"/>
      <c r="B12" s="11"/>
      <c r="C12" s="15" t="s">
        <v>13</v>
      </c>
      <c r="D12" s="23"/>
      <c r="E12" s="15"/>
      <c r="F12" s="11"/>
      <c r="G12" s="18"/>
      <c r="H12" s="11"/>
      <c r="I12" s="11"/>
      <c r="J12" s="22"/>
      <c r="K12" s="11"/>
      <c r="L12" s="20"/>
    </row>
    <row r="13" spans="1:15" s="3" customFormat="1" ht="51" customHeight="1" x14ac:dyDescent="0.55000000000000004">
      <c r="A13" s="15"/>
      <c r="B13" s="11"/>
      <c r="C13" s="11"/>
      <c r="D13" s="23"/>
      <c r="E13" s="15"/>
      <c r="F13" s="11"/>
      <c r="G13" s="18"/>
      <c r="H13" s="11"/>
      <c r="I13" s="11"/>
      <c r="J13" s="22"/>
      <c r="K13" s="11"/>
      <c r="L13" s="20"/>
    </row>
    <row r="14" spans="1:15" s="3" customFormat="1" ht="30" customHeight="1" x14ac:dyDescent="0.55000000000000004">
      <c r="A14" s="15"/>
      <c r="B14" s="11"/>
      <c r="C14" s="41" t="str">
        <f>'เฉพาะเจาะจง '!C24</f>
        <v>(นายอิศรา อุณหะสูต)</v>
      </c>
      <c r="D14" s="23"/>
      <c r="E14" s="15"/>
      <c r="F14" s="11"/>
      <c r="G14" s="18"/>
      <c r="H14" s="11"/>
      <c r="I14" s="11"/>
      <c r="J14" s="22"/>
      <c r="K14" s="11"/>
      <c r="L14" s="20"/>
    </row>
    <row r="15" spans="1:15" s="3" customFormat="1" ht="28.5" customHeight="1" x14ac:dyDescent="0.55000000000000004">
      <c r="A15" s="15"/>
      <c r="B15" s="11"/>
      <c r="C15" s="41" t="str">
        <f>'เฉพาะเจาะจง '!C25</f>
        <v>นักบัญชี 5 สจพ.กธบ.สสสภ.</v>
      </c>
      <c r="D15" s="23"/>
      <c r="E15" s="15"/>
      <c r="F15" s="11"/>
      <c r="G15" s="18"/>
      <c r="H15" s="11"/>
      <c r="I15" s="11"/>
      <c r="J15" s="22"/>
      <c r="K15" s="11"/>
      <c r="L15" s="20"/>
    </row>
    <row r="16" spans="1:15" ht="28.5" customHeight="1" x14ac:dyDescent="0.55000000000000004">
      <c r="A16" s="15"/>
      <c r="B16" s="11"/>
      <c r="C16" s="41"/>
      <c r="D16" s="23"/>
      <c r="E16" s="15"/>
      <c r="F16" s="11"/>
      <c r="G16" s="18"/>
      <c r="H16" s="11"/>
      <c r="I16" s="11"/>
      <c r="J16" s="22"/>
      <c r="K16" s="11"/>
      <c r="L16" s="20"/>
    </row>
  </sheetData>
  <mergeCells count="18">
    <mergeCell ref="L5:L7"/>
    <mergeCell ref="F6:F7"/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</mergeCells>
  <pageMargins left="0.59055118110236204" right="0.196850393700787" top="0.44685039399999998" bottom="0.196850393700787" header="0.196850393700787" footer="0.196850393700787"/>
  <pageSetup paperSize="9" scale="3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</vt:lpstr>
      <vt:lpstr>ประกวด </vt:lpstr>
      <vt:lpstr>คัดเลือก </vt:lpstr>
      <vt:lpstr>'คัดเลือก '!Print_Area</vt:lpstr>
      <vt:lpstr>'เฉพาะเจาะจง '!Print_Area</vt:lpstr>
      <vt:lpstr>'ประกวด '!Print_Area</vt:lpstr>
      <vt:lpstr>'คัดเลือก '!Print_Titles</vt:lpstr>
      <vt:lpstr>'เฉพาะเจาะจง '!Print_Titles</vt:lpstr>
      <vt:lpstr>'ประกวด 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นาวรัตน์ แซ่ลิ้ม</cp:lastModifiedBy>
  <cp:lastPrinted>2025-01-03T02:57:08Z</cp:lastPrinted>
  <dcterms:created xsi:type="dcterms:W3CDTF">2015-10-28T04:52:24Z</dcterms:created>
  <dcterms:modified xsi:type="dcterms:W3CDTF">2025-01-15T03:14:16Z</dcterms:modified>
</cp:coreProperties>
</file>