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5.37\Back up งานจ้าง 2561 18.8.2568\5.รายงานประจำเดือน\รายงานประจำเดือน สจพ\2.รายงานร้องเรียนงานจ้าง\2569\"/>
    </mc:Choice>
  </mc:AlternateContent>
  <bookViews>
    <workbookView xWindow="0" yWindow="0" windowWidth="28800" windowHeight="12300" activeTab="2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'!$A$1:$K$17</definedName>
    <definedName name="_xlnm.Print_Area" localSheetId="0">'เฉพาะเจาะจง '!$A$1:$K$22</definedName>
    <definedName name="_xlnm.Print_Area" localSheetId="1">'ประกวด '!$A$1:$K$15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I14" i="1" s="1"/>
  <c r="H14" i="1"/>
  <c r="J13" i="1"/>
  <c r="I13" i="1" s="1"/>
  <c r="H13" i="1"/>
  <c r="J12" i="1"/>
  <c r="I12" i="1" s="1"/>
  <c r="H12" i="1"/>
  <c r="J9" i="3" l="1"/>
  <c r="I9" i="3" s="1"/>
  <c r="H9" i="3"/>
  <c r="J8" i="3" l="1"/>
  <c r="J10" i="3" s="1"/>
  <c r="H8" i="3"/>
  <c r="J8" i="2"/>
  <c r="H8" i="2"/>
  <c r="C15" i="1"/>
  <c r="J9" i="1"/>
  <c r="J10" i="1"/>
  <c r="I10" i="1" s="1"/>
  <c r="J11" i="1"/>
  <c r="I11" i="1" s="1"/>
  <c r="C14" i="2"/>
  <c r="C15" i="2"/>
  <c r="C13" i="2"/>
  <c r="I8" i="3" l="1"/>
  <c r="I10" i="3" s="1"/>
  <c r="G26" i="1" s="1"/>
  <c r="I8" i="2"/>
  <c r="I9" i="2" s="1"/>
  <c r="G25" i="1" s="1"/>
  <c r="J9" i="2"/>
  <c r="H11" i="1"/>
  <c r="H10" i="1" l="1"/>
  <c r="J8" i="1" l="1"/>
  <c r="H8" i="1"/>
  <c r="I8" i="1" l="1"/>
  <c r="J15" i="1"/>
  <c r="H9" i="1" l="1"/>
  <c r="I15" i="1" l="1"/>
  <c r="G24" i="1" s="1"/>
  <c r="G27" i="1" s="1"/>
  <c r="A2" i="2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>
  <authors>
    <author>ศศิธร ยิ่งเชิดสุข</author>
  </authors>
  <commentList>
    <comment ref="C5" authorId="0" shapeId="0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<sst xmlns="http://schemas.openxmlformats.org/spreadsheetml/2006/main" count="110" uniqueCount="61">
  <si>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</si>
  <si>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</si>
  <si>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</si>
  <si>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</si>
  <si>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</si>
  <si>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</si>
  <si>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</si>
  <si>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</si>
  <si>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</si>
  <si>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</si>
  <si>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</si>
  <si>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</si>
  <si>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</si>
  <si>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</si>
  <si>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</si>
  <si>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</si>
  <si>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</si>
  <si>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</si>
  <si>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</si>
  <si>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</si>
  <si>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</si>
  <si>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</si>
  <si>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</si>
  <si>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</si>
  <si>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</si>
  <si>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สจพ.กธบ.สสสภ.</t>
  </si>
  <si>
    <t>หจก.ปิยชาติ คอนสตรัคชั่น</t>
  </si>
  <si>
    <t>วิธีประกวดราคาอิเล็กทรอนิกส์</t>
  </si>
  <si>
    <t>บจก.บุญพิศลย์การช่าง</t>
  </si>
  <si>
    <t>วิธีคัดเลือก</t>
  </si>
  <si>
    <t>หมายเหตุ - เป็นราคาที่รวม VAT</t>
  </si>
  <si>
    <t>สรุปผลการดำเนินการจัดซื้อจัดจ้างในรอบเดือน มีนาคม พ.ศ.2569</t>
  </si>
  <si>
    <t>วันที่ 1 เมษายน 2569</t>
  </si>
  <si>
    <t>(นายธีรดนย์ วิจิตรจรรยา)</t>
  </si>
  <si>
    <t>นักบริหารงานพัสดุ 5</t>
  </si>
  <si>
    <t>งานก่อสร้างวางท่อประปาและงานที่เกี่ยวข้อง งานวางท่อประปาเอกชน โครงการ เวนิว ฟอร์ม บางนา-ศรีวารี (VNO-BS) เฟส 4.0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</si>
  <si>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บจก.กัญญาวัฒน์2020</t>
  </si>
  <si>
    <t xml:space="preserve">เลขที่ 
วธ55-25-69
ลงวันที่ 
4/3/2569
</t>
  </si>
  <si>
    <t>งานก่อสร้างวางท่อประปาและงานที่เกี่ยวข้อง เพื่อวางท่อประปาปรับปรุงกำลังน้ำร่วมสำนักงานเขตลาดกระบัง บริเวณซอยเคหะร่มเกล้า 29, 29 แยก 11, แยก 11-2, แยก 11-4, แยก 11-6, แยก 11-8, แยก 11-10, แยก 11-12, แยก 11-14, แยก 11-16, แยก 13, แยก 13-2, แยก 13-4,แยก 13-6, แยก 13-8, แยก 13-10, แยก 13-12, แยก 13-14, แยก 13-16 และ 29 แยก 15 (โซน 7) แขวงคลองสองต้นนุ่น เขตลาดกระบัง กรุงเทพมหานคร พื้นที่สำนักงานประปาสาขาสุวรรณภูมิ</t>
  </si>
  <si>
    <t>บจก.บีเอ็นเอ็น การช่าง</t>
  </si>
  <si>
    <t xml:space="preserve">เลขที่ 
ปป55-18-69
ลงวันที่ 
4/3/2569
</t>
  </si>
  <si>
    <t>งานก่อสร้างวางท่อประปาและงานที่เกี่ยวข้อง เพื่อวางท่อประปาปรับปรุงกำลังน้ำร่วมสำนักงานเขตลาดกระบัง บริเวณซอยฉลองกรุง 8 จากถนนฉลองกรุง ถึงคลองลำปลาทิว แขวงลำปลาทิว เขตลาดกระบัง กรุงเทพมหานคร พื้นที่สำนักงานประปาสาขาสุวรรณภูมิ</t>
  </si>
  <si>
    <t xml:space="preserve">เลขที่ 
ปป55-20-69
ลงวันที่ 
17/3/2569
</t>
  </si>
  <si>
    <t>บจก.ดีดีเอส.เอ็นจิเนียริ่ง</t>
  </si>
  <si>
    <t xml:space="preserve">เลขที่ 
ปป55-19-69
ลงวันที่ 
24/3/2569
</t>
  </si>
  <si>
    <t>งานจ้างก่อสร้างวางท่อประปาและงานที่เกี่ยวข้อง เพื่องานย้ายหัวดับเพลิง บริเวณ โฉนดเลขที่ 76692 ตำบลบางพลีใหญ่ อำเภอบางพลี จังหวัดสมุทรปราการ พื้นที่สำนักงานประปาสาขาสุวรรณภูมิ</t>
  </si>
  <si>
    <t xml:space="preserve">เลขที่ 
จท55-05-69
ลงวันที่ 
24/3/2569
</t>
  </si>
  <si>
    <t>จ้างทำตรายาง จำนวน 33 รายการ</t>
  </si>
  <si>
    <t xml:space="preserve">เลขที่ PO
3300074173
ลงวันที่ 
9/3/2569
</t>
  </si>
  <si>
    <t>จ้างเหมาบริการซ่อมตู้ทำน้ำร้อน น้ำเย็น ขนาด 2 ก๊อก</t>
  </si>
  <si>
    <t>บจก.สยามคูลเลอร์ มาร์ท แอนด์ เซอร์วิส</t>
  </si>
  <si>
    <t xml:space="preserve">เลขที่ PO 
3300074428
ลงวันที่ 
25/3/2569
</t>
  </si>
  <si>
    <t>จ้างซ่อมเบรกเกอร์เครื่องปรับอากาศบริเวณอาคารสำนักงานประปาสาขาสุวรรณภูมิ ชั้น 4 ฝั่ง สอบ.</t>
  </si>
  <si>
    <t>บจก.เย็นสะอาด</t>
  </si>
  <si>
    <t xml:space="preserve">เลขที่ PO 
3300074429
ลงวันที่ 
25/3/2569
</t>
  </si>
  <si>
    <t>จ้างซ่อมเครื่องปรับอากาศ บริเวณห้องอาหาร ชั้น 1 อาคารสำนักงานประปาสาขาสุวรรณภูมิ รหัสครุภัณฑ์ 5100023970</t>
  </si>
  <si>
    <t xml:space="preserve">เลขที่ PO 
3300074488
ลงวันที่ 
27/3/2569
</t>
  </si>
  <si>
    <t>งานจ้างปรับปรุงสัญลักษณ์บนผิวจราจร พื้นที่สำนักงานประปาสาขาสุวรรณภูมิ</t>
  </si>
  <si>
    <t xml:space="preserve">หมายเหตุ - เป็นราคาที่รวม VAT 
(ยกเว้นรายการที่ 2 ผู้รับจ้างไม่อยู่ในระบบภาษีมูลค่าเพิ่ม) </t>
  </si>
  <si>
    <t>ร้านหลวิชัยตรายาง โดย 
นาย หลวิชัย ฉั่วปฐมวงศ์</t>
  </si>
  <si>
    <t>งานก่อสร้างวางท่อประปาและงานที่เกี่ยวข้อง 
เพื่อวางท่อประปาปรับปรุงกำลังน้ำร่วม สำนักการโยธา บริเวณถนนร่มเกล้า 1 ช่วงบ้านเลขที่ 45 ถึงถนนพัฒนาชนบท 3 แขวงคลองสองต้นนุ่น เขตลาดกระบัง กรุงเทพมหานคร พื้นที่สำนักงานประปาสาขาสุวรรณภูมิ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</si>
</sst>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  <font>
      <b/>
      <u val="singleAccounting"/>
      <sz val="20"/>
      <name val="TH SarabunPSK"/>
      <family val="2"/>
    </font>
    <font>
      <b/>
      <u val="singleAccounting"/>
      <sz val="28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12" fillId="0" borderId="0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43" fontId="17" fillId="0" borderId="0" xfId="1" applyNumberFormat="1" applyFont="1" applyFill="1" applyBorder="1" applyAlignment="1">
      <alignment vertical="center"/>
    </xf>
    <xf numFmtId="43" fontId="18" fillId="0" borderId="0" xfId="1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19" fillId="0" borderId="0" xfId="0" applyNumberFormat="1" applyFont="1"/>
    <xf numFmtId="4" fontId="12" fillId="0" borderId="0" xfId="0" applyNumberFormat="1" applyFont="1" applyFill="1"/>
    <xf numFmtId="0" fontId="7" fillId="0" borderId="5" xfId="0" applyFont="1" applyFill="1" applyBorder="1" applyAlignment="1">
      <alignment horizontal="center" vertical="center" wrapText="1"/>
    </xf>
    <xf numFmtId="43" fontId="12" fillId="0" borderId="0" xfId="1" applyFont="1" applyFill="1"/>
    <xf numFmtId="43" fontId="12" fillId="0" borderId="0" xfId="1" applyFont="1" applyFill="1" applyAlignment="1">
      <alignment horizontal="right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43" fontId="7" fillId="0" borderId="5" xfId="1" applyNumberFormat="1" applyFont="1" applyFill="1" applyBorder="1" applyAlignment="1">
      <alignment vertical="center"/>
    </xf>
    <xf numFmtId="0" fontId="11" fillId="0" borderId="5" xfId="31" applyNumberFormat="1" applyFont="1" applyFill="1" applyBorder="1" applyAlignment="1">
      <alignment horizontal="left" vertical="center" wrapText="1"/>
    </xf>
    <xf numFmtId="43" fontId="7" fillId="0" borderId="7" xfId="1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/>
    <xf numFmtId="43" fontId="7" fillId="0" borderId="8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wrapText="1"/>
    </xf>
    <xf numFmtId="0" fontId="11" fillId="0" borderId="3" xfId="3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6" xfId="0" applyNumberFormat="1" applyFont="1" applyFill="1" applyBorder="1" applyAlignment="1">
      <alignment horizontal="center" vertical="center" wrapText="1"/>
    </xf>
    <xf numFmtId="187" fontId="7" fillId="0" borderId="6" xfId="0" applyNumberFormat="1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view="pageBreakPreview" zoomScale="40" zoomScaleSheetLayoutView="40" workbookViewId="0">
      <pane ySplit="7" topLeftCell="A8" activePane="bottomLeft" state="frozen"/>
      <selection pane="bottomLeft" activeCell="E14" sqref="E14"/>
    </sheetView>
  </sheetViews>
  <sheetFormatPr defaultColWidth="9.140625" defaultRowHeight="30.75" x14ac:dyDescent="0.45"/>
  <cols>
    <col min="1" max="1" width="12.7109375" style="30" bestFit="1" customWidth="1"/>
    <col min="2" max="2" width="88" style="49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7.2851562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90"/>
    </row>
    <row r="2" spans="1:15" ht="36" x14ac:dyDescent="0.55000000000000004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90"/>
    </row>
    <row r="3" spans="1:15" ht="36" x14ac:dyDescent="0.55000000000000004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91"/>
    </row>
    <row r="4" spans="1:15" ht="36" x14ac:dyDescent="0.55000000000000004">
      <c r="A4" s="81" t="s">
        <v>11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92"/>
    </row>
    <row r="5" spans="1:15" s="28" customFormat="1" ht="35.25" customHeight="1" x14ac:dyDescent="0.2">
      <c r="A5" s="74" t="s">
        <v>1</v>
      </c>
      <c r="B5" s="74" t="s">
        <v>5</v>
      </c>
      <c r="C5" s="75" t="s">
        <v>21</v>
      </c>
      <c r="D5" s="76" t="s">
        <v>15</v>
      </c>
      <c r="E5" s="74" t="s">
        <v>6</v>
      </c>
      <c r="F5" s="74" t="s">
        <v>7</v>
      </c>
      <c r="G5" s="74"/>
      <c r="H5" s="74" t="s">
        <v>8</v>
      </c>
      <c r="I5" s="74"/>
      <c r="J5" s="74"/>
      <c r="K5" s="82" t="s">
        <v>9</v>
      </c>
      <c r="L5" s="82" t="s">
        <v>2</v>
      </c>
      <c r="M5" s="27"/>
      <c r="N5" s="27"/>
      <c r="O5" s="27"/>
    </row>
    <row r="6" spans="1:15" s="28" customFormat="1" ht="30.75" customHeight="1" x14ac:dyDescent="0.2">
      <c r="A6" s="74"/>
      <c r="B6" s="74"/>
      <c r="C6" s="75"/>
      <c r="D6" s="76"/>
      <c r="E6" s="74"/>
      <c r="F6" s="82" t="s">
        <v>3</v>
      </c>
      <c r="G6" s="84" t="s">
        <v>16</v>
      </c>
      <c r="H6" s="82" t="s">
        <v>4</v>
      </c>
      <c r="I6" s="77" t="s">
        <v>19</v>
      </c>
      <c r="J6" s="77" t="s">
        <v>17</v>
      </c>
      <c r="K6" s="86"/>
      <c r="L6" s="86"/>
      <c r="M6" s="27"/>
      <c r="N6" s="27"/>
      <c r="O6" s="27"/>
    </row>
    <row r="7" spans="1:15" s="28" customFormat="1" ht="90" customHeight="1" x14ac:dyDescent="0.2">
      <c r="A7" s="74"/>
      <c r="B7" s="74"/>
      <c r="C7" s="75"/>
      <c r="D7" s="76"/>
      <c r="E7" s="74"/>
      <c r="F7" s="83"/>
      <c r="G7" s="85"/>
      <c r="H7" s="83"/>
      <c r="I7" s="78"/>
      <c r="J7" s="78"/>
      <c r="K7" s="83"/>
      <c r="L7" s="83"/>
      <c r="M7" s="27"/>
      <c r="N7" s="27"/>
      <c r="O7" s="27"/>
    </row>
    <row r="8" spans="1:15" s="29" customFormat="1" ht="180" x14ac:dyDescent="0.2">
      <c r="A8" s="63">
        <v>1</v>
      </c>
      <c r="B8" s="64" t="s">
        <v>35</v>
      </c>
      <c r="C8" s="65">
        <v>217030.84</v>
      </c>
      <c r="D8" s="65">
        <v>232223</v>
      </c>
      <c r="E8" s="63" t="s">
        <v>12</v>
      </c>
      <c r="F8" s="52" t="s">
        <v>36</v>
      </c>
      <c r="G8" s="65">
        <v>225015</v>
      </c>
      <c r="H8" s="60" t="str">
        <f t="shared" ref="H8" si="0">F8</f>
        <v>บจก.กัญญาวัฒน์2020</v>
      </c>
      <c r="I8" s="65">
        <f>ROUND((J8*100)/107,2)</f>
        <v>210294.39</v>
      </c>
      <c r="J8" s="65">
        <f t="shared" ref="J8" si="1">G8</f>
        <v>225015</v>
      </c>
      <c r="K8" s="63" t="s">
        <v>10</v>
      </c>
      <c r="L8" s="66" t="s">
        <v>37</v>
      </c>
    </row>
    <row r="9" spans="1:15" s="29" customFormat="1" ht="168.75" x14ac:dyDescent="0.2">
      <c r="A9" s="12">
        <v>2</v>
      </c>
      <c r="B9" s="13" t="s">
        <v>47</v>
      </c>
      <c r="C9" s="14">
        <v>6490</v>
      </c>
      <c r="D9" s="14">
        <v>6490</v>
      </c>
      <c r="E9" s="12" t="s">
        <v>12</v>
      </c>
      <c r="F9" s="52" t="s">
        <v>59</v>
      </c>
      <c r="G9" s="14">
        <v>6490</v>
      </c>
      <c r="H9" s="56" t="str">
        <f t="shared" ref="H9" si="2">F9</f>
        <v>ร้านหลวิชัยตรายาง โดย 
นาย หลวิชัย ฉั่วปฐมวงศ์</v>
      </c>
      <c r="I9" s="14">
        <v>6490</v>
      </c>
      <c r="J9" s="14">
        <f t="shared" ref="J9:J11" si="3">G9</f>
        <v>6490</v>
      </c>
      <c r="K9" s="12" t="s">
        <v>10</v>
      </c>
      <c r="L9" s="24" t="s">
        <v>48</v>
      </c>
    </row>
    <row r="10" spans="1:15" s="29" customFormat="1" ht="168.75" x14ac:dyDescent="0.2">
      <c r="A10" s="12">
        <v>3</v>
      </c>
      <c r="B10" s="13" t="s">
        <v>45</v>
      </c>
      <c r="C10" s="14">
        <v>35975.699999999997</v>
      </c>
      <c r="D10" s="14">
        <v>37331</v>
      </c>
      <c r="E10" s="12" t="s">
        <v>12</v>
      </c>
      <c r="F10" s="52" t="s">
        <v>26</v>
      </c>
      <c r="G10" s="14">
        <v>37331</v>
      </c>
      <c r="H10" s="56" t="str">
        <f t="shared" ref="H10" si="4">F10</f>
        <v>หจก.ปิยชาติ คอนสตรัคชั่น</v>
      </c>
      <c r="I10" s="14">
        <f t="shared" ref="I10:I11" si="5">ROUND((J10*100)/107,2)</f>
        <v>34888.79</v>
      </c>
      <c r="J10" s="14">
        <f t="shared" si="3"/>
        <v>37331</v>
      </c>
      <c r="K10" s="12" t="s">
        <v>10</v>
      </c>
      <c r="L10" s="24" t="s">
        <v>46</v>
      </c>
    </row>
    <row r="11" spans="1:15" s="29" customFormat="1" ht="168.75" x14ac:dyDescent="0.2">
      <c r="A11" s="12">
        <v>4</v>
      </c>
      <c r="B11" s="13" t="s">
        <v>49</v>
      </c>
      <c r="C11" s="14">
        <v>2250</v>
      </c>
      <c r="D11" s="14">
        <v>2407.5</v>
      </c>
      <c r="E11" s="12" t="s">
        <v>12</v>
      </c>
      <c r="F11" s="52" t="s">
        <v>50</v>
      </c>
      <c r="G11" s="14">
        <v>2407.5</v>
      </c>
      <c r="H11" s="56" t="str">
        <f t="shared" ref="H11" si="6">F11</f>
        <v>บจก.สยามคูลเลอร์ มาร์ท แอนด์ เซอร์วิส</v>
      </c>
      <c r="I11" s="14">
        <f t="shared" si="5"/>
        <v>2250</v>
      </c>
      <c r="J11" s="14">
        <f t="shared" si="3"/>
        <v>2407.5</v>
      </c>
      <c r="K11" s="12" t="s">
        <v>10</v>
      </c>
      <c r="L11" s="24" t="s">
        <v>51</v>
      </c>
    </row>
    <row r="12" spans="1:15" s="29" customFormat="1" ht="168.75" x14ac:dyDescent="0.2">
      <c r="A12" s="12">
        <v>5</v>
      </c>
      <c r="B12" s="13" t="s">
        <v>52</v>
      </c>
      <c r="C12" s="14">
        <v>6000</v>
      </c>
      <c r="D12" s="14">
        <v>6420</v>
      </c>
      <c r="E12" s="12" t="s">
        <v>12</v>
      </c>
      <c r="F12" s="52" t="s">
        <v>53</v>
      </c>
      <c r="G12" s="14">
        <v>6420</v>
      </c>
      <c r="H12" s="69" t="str">
        <f t="shared" ref="H12" si="7">F12</f>
        <v>บจก.เย็นสะอาด</v>
      </c>
      <c r="I12" s="14">
        <f t="shared" ref="I12" si="8">ROUND((J12*100)/107,2)</f>
        <v>6000</v>
      </c>
      <c r="J12" s="14">
        <f t="shared" ref="J12" si="9">G12</f>
        <v>6420</v>
      </c>
      <c r="K12" s="12" t="s">
        <v>10</v>
      </c>
      <c r="L12" s="24" t="s">
        <v>54</v>
      </c>
    </row>
    <row r="13" spans="1:15" s="29" customFormat="1" ht="168.75" x14ac:dyDescent="0.2">
      <c r="A13" s="12">
        <v>6</v>
      </c>
      <c r="B13" s="13" t="s">
        <v>55</v>
      </c>
      <c r="C13" s="14">
        <v>6500</v>
      </c>
      <c r="D13" s="14">
        <v>6955</v>
      </c>
      <c r="E13" s="12" t="s">
        <v>12</v>
      </c>
      <c r="F13" s="52" t="s">
        <v>53</v>
      </c>
      <c r="G13" s="14">
        <v>6955</v>
      </c>
      <c r="H13" s="69" t="str">
        <f t="shared" ref="H13" si="10">F13</f>
        <v>บจก.เย็นสะอาด</v>
      </c>
      <c r="I13" s="14">
        <f t="shared" ref="I13" si="11">ROUND((J13*100)/107,2)</f>
        <v>6500</v>
      </c>
      <c r="J13" s="14">
        <f t="shared" ref="J13" si="12">G13</f>
        <v>6955</v>
      </c>
      <c r="K13" s="12" t="s">
        <v>10</v>
      </c>
      <c r="L13" s="24" t="s">
        <v>56</v>
      </c>
    </row>
    <row r="14" spans="1:15" s="29" customFormat="1" ht="168.75" x14ac:dyDescent="0.2">
      <c r="A14" s="12">
        <v>7</v>
      </c>
      <c r="B14" s="13" t="s">
        <v>57</v>
      </c>
      <c r="C14" s="14">
        <v>158878.5</v>
      </c>
      <c r="D14" s="14">
        <v>6955</v>
      </c>
      <c r="E14" s="12" t="s">
        <v>12</v>
      </c>
      <c r="F14" s="52" t="s">
        <v>53</v>
      </c>
      <c r="G14" s="14">
        <v>6955</v>
      </c>
      <c r="H14" s="69" t="str">
        <f t="shared" ref="H14" si="13">F14</f>
        <v>บจก.เย็นสะอาด</v>
      </c>
      <c r="I14" s="14">
        <f t="shared" ref="I14" si="14">ROUND((J14*100)/107,2)</f>
        <v>6500</v>
      </c>
      <c r="J14" s="14">
        <f t="shared" ref="J14" si="15">G14</f>
        <v>6955</v>
      </c>
      <c r="K14" s="12" t="s">
        <v>10</v>
      </c>
      <c r="L14" s="24" t="s">
        <v>56</v>
      </c>
    </row>
    <row r="15" spans="1:15" ht="35.25" customHeight="1" x14ac:dyDescent="0.55000000000000004">
      <c r="A15" s="35"/>
      <c r="B15" s="16"/>
      <c r="C15" s="53">
        <f>SUM(C8:C11)</f>
        <v>261746.53999999998</v>
      </c>
      <c r="D15" s="46"/>
      <c r="E15" s="15"/>
      <c r="F15" s="11"/>
      <c r="G15" s="46"/>
      <c r="H15" s="11"/>
      <c r="I15" s="19">
        <f>SUM(I8:I11)</f>
        <v>253923.18000000002</v>
      </c>
      <c r="J15" s="19">
        <f>SUM(J8:J11)</f>
        <v>271243.5</v>
      </c>
      <c r="K15" s="35"/>
      <c r="L15" s="38"/>
    </row>
    <row r="16" spans="1:15" ht="72" x14ac:dyDescent="0.55000000000000004">
      <c r="A16" s="35"/>
      <c r="B16" s="72" t="s">
        <v>58</v>
      </c>
      <c r="C16" s="21"/>
      <c r="D16" s="17"/>
      <c r="E16" s="15"/>
      <c r="F16" s="11"/>
      <c r="G16" s="18"/>
      <c r="H16" s="11"/>
      <c r="I16" s="11"/>
      <c r="J16" s="19"/>
      <c r="K16" s="35"/>
      <c r="L16" s="38"/>
    </row>
    <row r="17" spans="1:15" ht="17.25" customHeight="1" x14ac:dyDescent="0.55000000000000004">
      <c r="A17" s="35"/>
      <c r="B17" s="16"/>
      <c r="C17" s="21"/>
      <c r="D17" s="23"/>
      <c r="E17" s="15"/>
      <c r="F17" s="11"/>
      <c r="G17" s="18"/>
      <c r="H17" s="11"/>
      <c r="I17" s="11"/>
      <c r="J17" s="22"/>
      <c r="K17" s="11"/>
      <c r="L17" s="20"/>
    </row>
    <row r="18" spans="1:15" ht="36" x14ac:dyDescent="0.55000000000000004">
      <c r="A18" s="35"/>
      <c r="B18" s="47"/>
      <c r="C18" s="15" t="s">
        <v>13</v>
      </c>
      <c r="D18" s="23"/>
      <c r="E18" s="15"/>
      <c r="F18" s="11"/>
      <c r="G18" s="18"/>
      <c r="H18" s="11"/>
      <c r="I18" s="50"/>
      <c r="J18" s="22"/>
      <c r="K18" s="11"/>
      <c r="L18" s="20"/>
    </row>
    <row r="19" spans="1:15" ht="51.75" customHeight="1" x14ac:dyDescent="0.55000000000000004">
      <c r="A19" s="35"/>
      <c r="B19" s="47"/>
      <c r="D19" s="23"/>
      <c r="E19" s="15"/>
      <c r="F19" s="11"/>
      <c r="G19" s="18"/>
      <c r="H19" s="11"/>
      <c r="I19" s="11"/>
      <c r="J19" s="22"/>
      <c r="K19" s="11"/>
      <c r="L19" s="20"/>
    </row>
    <row r="20" spans="1:15" s="45" customFormat="1" ht="39" customHeight="1" x14ac:dyDescent="0.2">
      <c r="A20" s="35"/>
      <c r="B20" s="48"/>
      <c r="C20" s="39" t="s">
        <v>33</v>
      </c>
      <c r="D20" s="41"/>
      <c r="E20" s="39"/>
      <c r="F20" s="40"/>
      <c r="G20" s="42"/>
      <c r="H20" s="40"/>
      <c r="I20" s="40"/>
      <c r="J20" s="43"/>
      <c r="K20" s="40"/>
      <c r="L20" s="20"/>
      <c r="M20" s="44"/>
      <c r="N20" s="44"/>
      <c r="O20" s="44"/>
    </row>
    <row r="21" spans="1:15" s="45" customFormat="1" ht="39" customHeight="1" x14ac:dyDescent="0.2">
      <c r="A21" s="35"/>
      <c r="B21" s="48"/>
      <c r="C21" s="39" t="s">
        <v>34</v>
      </c>
      <c r="D21" s="41"/>
      <c r="E21" s="39"/>
      <c r="F21" s="40"/>
      <c r="G21" s="42"/>
      <c r="H21" s="40"/>
      <c r="I21" s="40"/>
      <c r="J21" s="43"/>
      <c r="K21" s="40"/>
      <c r="L21" s="20"/>
      <c r="M21" s="44"/>
      <c r="N21" s="44"/>
      <c r="O21" s="44"/>
    </row>
    <row r="22" spans="1:15" s="45" customFormat="1" ht="39" customHeight="1" x14ac:dyDescent="0.2">
      <c r="A22" s="35"/>
      <c r="B22" s="48"/>
      <c r="C22" s="39" t="s">
        <v>25</v>
      </c>
      <c r="D22" s="41"/>
      <c r="E22" s="39"/>
      <c r="F22" s="40"/>
      <c r="G22" s="42"/>
      <c r="H22" s="40"/>
      <c r="I22" s="40"/>
      <c r="J22" s="43"/>
      <c r="K22" s="40"/>
      <c r="L22" s="20"/>
      <c r="M22" s="44"/>
      <c r="N22" s="44"/>
      <c r="O22" s="44"/>
    </row>
    <row r="23" spans="1:15" x14ac:dyDescent="0.45">
      <c r="A23" s="51"/>
    </row>
    <row r="24" spans="1:15" x14ac:dyDescent="0.45">
      <c r="A24" s="51"/>
      <c r="G24" s="61">
        <f>I15</f>
        <v>253923.18000000002</v>
      </c>
    </row>
    <row r="25" spans="1:15" x14ac:dyDescent="0.45">
      <c r="A25" s="51"/>
      <c r="G25" s="61">
        <f>'ประกวด '!I9</f>
        <v>542688.79</v>
      </c>
    </row>
    <row r="26" spans="1:15" x14ac:dyDescent="0.45">
      <c r="C26" s="58"/>
      <c r="D26" s="58"/>
      <c r="E26" s="25"/>
      <c r="G26" s="62">
        <f>'คัดเลือก '!I10</f>
        <v>8721529.9100000001</v>
      </c>
      <c r="I26" s="32"/>
      <c r="J26" s="25"/>
      <c r="L26" s="25"/>
      <c r="M26" s="26"/>
      <c r="N26" s="26"/>
      <c r="O26" s="26"/>
    </row>
    <row r="27" spans="1:15" x14ac:dyDescent="0.45">
      <c r="C27" s="58"/>
      <c r="D27" s="58"/>
      <c r="E27" s="25"/>
      <c r="G27" s="62">
        <f>SUM(G24:G26)</f>
        <v>9518141.8800000008</v>
      </c>
      <c r="I27" s="32"/>
      <c r="J27" s="25"/>
      <c r="L27" s="25"/>
      <c r="M27" s="26"/>
      <c r="N27" s="26"/>
      <c r="O27" s="26"/>
    </row>
    <row r="28" spans="1:15" x14ac:dyDescent="0.45">
      <c r="C28" s="58"/>
      <c r="D28" s="58"/>
      <c r="E28" s="25"/>
      <c r="G28" s="33"/>
      <c r="I28" s="32"/>
      <c r="J28" s="25"/>
      <c r="L28" s="25"/>
      <c r="M28" s="26"/>
      <c r="N28" s="26"/>
      <c r="O28" s="26"/>
    </row>
    <row r="29" spans="1:15" x14ac:dyDescent="0.45">
      <c r="C29" s="58"/>
      <c r="D29" s="58"/>
      <c r="E29" s="33"/>
      <c r="G29" s="32"/>
      <c r="J29" s="25"/>
      <c r="K29" s="26"/>
      <c r="L29" s="26"/>
      <c r="M29" s="26"/>
      <c r="N29" s="26"/>
      <c r="O29" s="26"/>
    </row>
    <row r="30" spans="1:15" x14ac:dyDescent="0.45">
      <c r="C30" s="59"/>
      <c r="D30" s="59"/>
      <c r="E30" s="33"/>
      <c r="G30" s="32"/>
      <c r="J30" s="25"/>
      <c r="K30" s="26"/>
      <c r="L30" s="26"/>
      <c r="M30" s="26"/>
      <c r="N30" s="26"/>
      <c r="O30" s="26"/>
    </row>
    <row r="31" spans="1:15" x14ac:dyDescent="0.45">
      <c r="E31" s="33"/>
      <c r="G31" s="25"/>
      <c r="H31" s="26"/>
      <c r="I31" s="26"/>
      <c r="J31" s="26"/>
      <c r="K31" s="26"/>
      <c r="L31" s="26"/>
      <c r="M31" s="26"/>
      <c r="N31" s="26"/>
      <c r="O31" s="26"/>
    </row>
    <row r="32" spans="1:15" x14ac:dyDescent="0.45">
      <c r="E32" s="33"/>
      <c r="G32" s="25"/>
      <c r="H32" s="26"/>
      <c r="I32" s="26"/>
      <c r="J32" s="26"/>
      <c r="K32" s="26"/>
      <c r="L32" s="26"/>
      <c r="M32" s="26"/>
      <c r="N32" s="26"/>
      <c r="O32" s="26"/>
    </row>
    <row r="33" spans="5:15" x14ac:dyDescent="0.45">
      <c r="E33" s="33"/>
      <c r="G33" s="25"/>
      <c r="H33" s="26"/>
      <c r="I33" s="26"/>
      <c r="J33" s="26"/>
      <c r="K33" s="26"/>
      <c r="L33" s="26"/>
      <c r="M33" s="26"/>
      <c r="N33" s="26"/>
      <c r="O33" s="26"/>
    </row>
    <row r="34" spans="5:15" x14ac:dyDescent="0.45">
      <c r="E34" s="33"/>
      <c r="G34" s="25"/>
      <c r="H34" s="26"/>
      <c r="I34" s="26"/>
      <c r="J34" s="26"/>
      <c r="K34" s="26"/>
      <c r="L34" s="26"/>
      <c r="M34" s="26"/>
      <c r="N34" s="26"/>
      <c r="O34" s="26"/>
    </row>
    <row r="35" spans="5:15" x14ac:dyDescent="0.45">
      <c r="G35" s="32"/>
      <c r="J35" s="25"/>
      <c r="K35" s="26"/>
      <c r="L35" s="26"/>
      <c r="M35" s="26"/>
      <c r="N35" s="26"/>
      <c r="O35" s="26"/>
    </row>
    <row r="36" spans="5:15" x14ac:dyDescent="0.45">
      <c r="G36" s="32"/>
      <c r="J36" s="25"/>
      <c r="K36" s="26"/>
      <c r="L36" s="26"/>
      <c r="M36" s="26"/>
      <c r="N36" s="26"/>
      <c r="O36" s="26"/>
    </row>
    <row r="37" spans="5:15" x14ac:dyDescent="0.45">
      <c r="G37" s="32"/>
      <c r="J37" s="25"/>
      <c r="K37" s="26"/>
      <c r="L37" s="26"/>
      <c r="M37" s="26"/>
      <c r="N37" s="26"/>
      <c r="O37" s="26"/>
    </row>
    <row r="38" spans="5:15" x14ac:dyDescent="0.45">
      <c r="G38" s="33"/>
      <c r="I38" s="32"/>
      <c r="J38" s="25"/>
      <c r="L38" s="25"/>
      <c r="M38" s="26"/>
      <c r="N38" s="26"/>
      <c r="O38" s="26"/>
    </row>
    <row r="39" spans="5:15" x14ac:dyDescent="0.45">
      <c r="G39" s="33"/>
      <c r="I39" s="32"/>
      <c r="J39" s="25"/>
      <c r="L39" s="25"/>
      <c r="M39" s="26"/>
      <c r="N39" s="26"/>
      <c r="O39" s="26"/>
    </row>
    <row r="40" spans="5:15" x14ac:dyDescent="0.45">
      <c r="G40" s="33"/>
      <c r="I40" s="32"/>
      <c r="J40" s="25"/>
      <c r="L40" s="25"/>
      <c r="M40" s="26"/>
      <c r="N40" s="26"/>
      <c r="O40" s="26"/>
    </row>
    <row r="41" spans="5:15" x14ac:dyDescent="0.45">
      <c r="G41" s="33"/>
      <c r="I41" s="32"/>
      <c r="J41" s="25"/>
      <c r="L41" s="25"/>
      <c r="M41" s="26"/>
      <c r="N41" s="26"/>
      <c r="O41" s="26"/>
    </row>
  </sheetData>
  <mergeCells count="18">
    <mergeCell ref="K5:K7"/>
    <mergeCell ref="A5:A7"/>
    <mergeCell ref="A1:K1"/>
    <mergeCell ref="A2:K2"/>
    <mergeCell ref="A3:K3"/>
    <mergeCell ref="A4:K4"/>
    <mergeCell ref="B5:B7"/>
    <mergeCell ref="C5:C7"/>
    <mergeCell ref="D5:D7"/>
    <mergeCell ref="I6:I7"/>
    <mergeCell ref="L5:L7"/>
    <mergeCell ref="F6:F7"/>
    <mergeCell ref="G6:G7"/>
    <mergeCell ref="H6:H7"/>
    <mergeCell ref="J6:J7"/>
    <mergeCell ref="E5:E7"/>
    <mergeCell ref="F5:G5"/>
    <mergeCell ref="H5:J5"/>
  </mergeCells>
  <printOptions horizontalCentered="1"/>
  <pageMargins left="7.8740157480315001E-2" right="0" top="0.196850393700787" bottom="0.196850393700787" header="0.196850393700787" footer="0.196850393700787"/>
  <pageSetup paperSize="9" scale="38" fitToHeight="0" orientation="landscape" r:id="rId1"/>
  <headerFooter>
    <oddFooter>Page &amp;P of &amp;N</oddFooter>
  </headerFooter>
  <rowBreaks count="1" manualBreakCount="1">
    <brk id="13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view="pageBreakPreview" zoomScale="50" zoomScaleSheetLayoutView="50" workbookViewId="0">
      <pane ySplit="7" topLeftCell="A8" activePane="bottomLeft" state="frozen"/>
      <selection pane="bottomLeft" activeCell="G8" sqref="G8"/>
    </sheetView>
  </sheetViews>
  <sheetFormatPr defaultColWidth="9.140625" defaultRowHeight="23.25" x14ac:dyDescent="0.35"/>
  <cols>
    <col min="1" max="1" width="10.140625" style="2" customWidth="1"/>
    <col min="2" max="2" width="71.140625" style="3" customWidth="1"/>
    <col min="3" max="3" width="26.85546875" style="3" customWidth="1"/>
    <col min="4" max="4" width="30.140625" style="4" customWidth="1"/>
    <col min="5" max="5" width="25.7109375" style="2" customWidth="1"/>
    <col min="6" max="6" width="40.5703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79" t="str">
        <f>'เฉพาะเจาะจง '!A1:L1</f>
        <v>สรุปผลการดำเนินการจัดซื้อจัดจ้างในรอบเดือน มีนาคม พ.ศ.2569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90"/>
    </row>
    <row r="2" spans="1:15" ht="36" x14ac:dyDescent="0.55000000000000004">
      <c r="A2" s="79" t="str">
        <f>'เฉพาะเจาะจง '!A2:L2</f>
        <v>สำนักงานประปาสาขาสุวรรณภูมิ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90"/>
    </row>
    <row r="3" spans="1:15" ht="36" x14ac:dyDescent="0.55000000000000004">
      <c r="A3" s="80" t="str">
        <f>'เฉพาะเจาะจง '!A3:L3</f>
        <v>วันที่ 1 เมษายน 2569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91"/>
    </row>
    <row r="4" spans="1:15" ht="36" x14ac:dyDescent="0.55000000000000004">
      <c r="A4" s="81" t="s">
        <v>18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92"/>
    </row>
    <row r="5" spans="1:15" s="9" customFormat="1" ht="42" customHeight="1" x14ac:dyDescent="0.2">
      <c r="A5" s="74" t="s">
        <v>1</v>
      </c>
      <c r="B5" s="74" t="s">
        <v>5</v>
      </c>
      <c r="C5" s="75" t="s">
        <v>14</v>
      </c>
      <c r="D5" s="75" t="s">
        <v>15</v>
      </c>
      <c r="E5" s="74" t="s">
        <v>6</v>
      </c>
      <c r="F5" s="74" t="s">
        <v>7</v>
      </c>
      <c r="G5" s="74"/>
      <c r="H5" s="74" t="s">
        <v>8</v>
      </c>
      <c r="I5" s="74"/>
      <c r="J5" s="74"/>
      <c r="K5" s="82" t="s">
        <v>9</v>
      </c>
      <c r="L5" s="74" t="s">
        <v>2</v>
      </c>
      <c r="M5" s="8"/>
      <c r="N5" s="8"/>
      <c r="O5" s="8"/>
    </row>
    <row r="6" spans="1:15" s="9" customFormat="1" ht="21" customHeight="1" x14ac:dyDescent="0.2">
      <c r="A6" s="74"/>
      <c r="B6" s="74"/>
      <c r="C6" s="75"/>
      <c r="D6" s="75"/>
      <c r="E6" s="74"/>
      <c r="F6" s="82" t="s">
        <v>3</v>
      </c>
      <c r="G6" s="84" t="s">
        <v>16</v>
      </c>
      <c r="H6" s="82" t="s">
        <v>4</v>
      </c>
      <c r="I6" s="77" t="s">
        <v>19</v>
      </c>
      <c r="J6" s="77" t="s">
        <v>17</v>
      </c>
      <c r="K6" s="86"/>
      <c r="L6" s="74"/>
      <c r="M6" s="8"/>
      <c r="N6" s="8"/>
      <c r="O6" s="8"/>
    </row>
    <row r="7" spans="1:15" s="9" customFormat="1" ht="99" customHeight="1" x14ac:dyDescent="0.2">
      <c r="A7" s="74"/>
      <c r="B7" s="74"/>
      <c r="C7" s="75"/>
      <c r="D7" s="75"/>
      <c r="E7" s="74"/>
      <c r="F7" s="83"/>
      <c r="G7" s="85"/>
      <c r="H7" s="83"/>
      <c r="I7" s="78"/>
      <c r="J7" s="78"/>
      <c r="K7" s="83"/>
      <c r="L7" s="74"/>
      <c r="M7" s="8"/>
      <c r="N7" s="8"/>
      <c r="O7" s="8"/>
    </row>
    <row r="8" spans="1:15" s="29" customFormat="1" ht="241.5" customHeight="1" x14ac:dyDescent="0.2">
      <c r="A8" s="63">
        <v>1</v>
      </c>
      <c r="B8" s="68" t="s">
        <v>60</v>
      </c>
      <c r="C8" s="67">
        <v>724812.15</v>
      </c>
      <c r="D8" s="65">
        <v>775549</v>
      </c>
      <c r="E8" s="60" t="s">
        <v>27</v>
      </c>
      <c r="F8" s="52" t="s">
        <v>43</v>
      </c>
      <c r="G8" s="65">
        <v>580677</v>
      </c>
      <c r="H8" s="60" t="str">
        <f t="shared" ref="H8" si="0">F8</f>
        <v>บจก.ดีดีเอส.เอ็นจิเนียริ่ง</v>
      </c>
      <c r="I8" s="65">
        <f t="shared" ref="I8" si="1">ROUND((J8*100)/107,2)</f>
        <v>542688.79</v>
      </c>
      <c r="J8" s="65">
        <f t="shared" ref="J8" si="2">G8</f>
        <v>580677</v>
      </c>
      <c r="K8" s="63" t="s">
        <v>10</v>
      </c>
      <c r="L8" s="66" t="s">
        <v>44</v>
      </c>
    </row>
    <row r="9" spans="1:15" s="29" customFormat="1" ht="37.5" customHeight="1" x14ac:dyDescent="0.55000000000000004">
      <c r="A9" s="35"/>
      <c r="B9" s="70" t="s">
        <v>30</v>
      </c>
      <c r="C9" s="71"/>
      <c r="D9" s="17"/>
      <c r="E9" s="36"/>
      <c r="F9" s="36"/>
      <c r="G9" s="17"/>
      <c r="H9" s="36"/>
      <c r="I9" s="54">
        <f>SUM(I8:I8)</f>
        <v>542688.79</v>
      </c>
      <c r="J9" s="54">
        <f>SUM(J8:J8)</f>
        <v>580677</v>
      </c>
      <c r="K9" s="35"/>
      <c r="L9" s="38"/>
    </row>
    <row r="10" spans="1:15" s="29" customFormat="1" ht="37.5" customHeight="1" x14ac:dyDescent="0.55000000000000004">
      <c r="A10" s="35"/>
      <c r="B10" s="11"/>
      <c r="C10" s="17"/>
      <c r="D10" s="17"/>
      <c r="E10" s="36"/>
      <c r="F10" s="36"/>
      <c r="G10" s="17"/>
      <c r="H10" s="36"/>
      <c r="I10" s="54"/>
      <c r="J10" s="54"/>
      <c r="K10" s="35"/>
      <c r="L10" s="38"/>
    </row>
    <row r="11" spans="1:15" s="29" customFormat="1" ht="42" x14ac:dyDescent="0.55000000000000004">
      <c r="A11" s="35"/>
      <c r="B11" s="11"/>
      <c r="C11" s="15" t="s">
        <v>13</v>
      </c>
      <c r="D11" s="17"/>
      <c r="E11" s="36"/>
      <c r="F11" s="36"/>
      <c r="G11" s="17"/>
      <c r="H11" s="36"/>
      <c r="I11" s="19"/>
      <c r="J11" s="19"/>
      <c r="K11" s="35"/>
      <c r="L11" s="38"/>
    </row>
    <row r="12" spans="1:15" s="10" customFormat="1" ht="48.75" customHeight="1" x14ac:dyDescent="0.55000000000000004">
      <c r="A12" s="35"/>
      <c r="B12" s="16"/>
      <c r="C12" s="11"/>
      <c r="D12" s="17"/>
      <c r="E12" s="36"/>
      <c r="F12" s="36"/>
      <c r="G12" s="17"/>
      <c r="H12" s="36"/>
      <c r="I12" s="19"/>
      <c r="J12" s="19"/>
      <c r="K12" s="36"/>
      <c r="L12" s="37"/>
    </row>
    <row r="13" spans="1:15" s="3" customFormat="1" ht="39" customHeight="1" x14ac:dyDescent="0.55000000000000004">
      <c r="A13" s="15"/>
      <c r="C13" s="39" t="str">
        <f>'เฉพาะเจาะจง '!C20</f>
        <v>(นายธีรดนย์ วิจิตรจรรยา)</v>
      </c>
      <c r="D13" s="17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9" customHeight="1" x14ac:dyDescent="0.55000000000000004">
      <c r="A14" s="15"/>
      <c r="B14" s="11"/>
      <c r="C14" s="39" t="str">
        <f>'เฉพาะเจาะจง '!C21</f>
        <v>นักบริหารงานพัสดุ 5</v>
      </c>
      <c r="D14" s="23"/>
      <c r="E14" s="15"/>
      <c r="F14" s="11"/>
      <c r="G14" s="18"/>
      <c r="H14" s="11"/>
      <c r="I14" s="11"/>
      <c r="K14" s="11"/>
      <c r="L14" s="20"/>
    </row>
    <row r="15" spans="1:15" s="3" customFormat="1" ht="39" customHeight="1" x14ac:dyDescent="0.55000000000000004">
      <c r="A15" s="15"/>
      <c r="B15" s="11"/>
      <c r="C15" s="39" t="str">
        <f>'เฉพาะเจาะจง '!C22</f>
        <v>สจพ.กธบ.สสสภ.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36" x14ac:dyDescent="0.55000000000000004">
      <c r="A16" s="15"/>
      <c r="B16" s="11"/>
      <c r="C16" s="11"/>
      <c r="D16" s="23"/>
      <c r="E16" s="15"/>
      <c r="F16" s="11"/>
      <c r="G16" s="18"/>
      <c r="H16" s="11"/>
      <c r="I16" s="11"/>
      <c r="J16" s="22"/>
      <c r="K16" s="11"/>
      <c r="L16" s="20"/>
    </row>
  </sheetData>
  <mergeCells count="18">
    <mergeCell ref="I6:I7"/>
    <mergeCell ref="J6:J7"/>
    <mergeCell ref="A1:K1"/>
    <mergeCell ref="A2:K2"/>
    <mergeCell ref="A3:K3"/>
    <mergeCell ref="A4:K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rintOptions horizontalCentered="1"/>
  <pageMargins left="0.19685039370078741" right="0.19685039370078741" top="0.26" bottom="0.3" header="0.25" footer="0.16"/>
  <pageSetup paperSize="9" scale="41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view="pageBreakPreview" zoomScale="55" zoomScaleSheetLayoutView="55" workbookViewId="0">
      <pane ySplit="7" topLeftCell="A8" activePane="bottomLeft" state="frozen"/>
      <selection pane="bottomLeft" activeCell="D8" sqref="D8"/>
    </sheetView>
  </sheetViews>
  <sheetFormatPr defaultColWidth="9.140625" defaultRowHeight="23.25" x14ac:dyDescent="0.35"/>
  <cols>
    <col min="1" max="1" width="12.28515625" style="2" bestFit="1" customWidth="1"/>
    <col min="2" max="2" width="74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7.14062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79" t="str">
        <f>'ประกวด '!A1:L1</f>
        <v>สรุปผลการดำเนินการจัดซื้อจัดจ้างในรอบเดือน มีนาคม พ.ศ.2569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90"/>
    </row>
    <row r="2" spans="1:15" ht="36" x14ac:dyDescent="0.55000000000000004">
      <c r="A2" s="79" t="str">
        <f>'ประกวด '!A2:L2</f>
        <v>สำนักงานประปาสาขาสุวรรณภูมิ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90"/>
    </row>
    <row r="3" spans="1:15" ht="36" x14ac:dyDescent="0.55000000000000004">
      <c r="A3" s="80" t="str">
        <f>'ประกวด '!A3:L3</f>
        <v>วันที่ 1 เมษายน 2569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91"/>
    </row>
    <row r="4" spans="1:15" ht="36" x14ac:dyDescent="0.55000000000000004">
      <c r="A4" s="81" t="s">
        <v>20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92"/>
    </row>
    <row r="5" spans="1:15" s="9" customFormat="1" ht="42" customHeight="1" x14ac:dyDescent="0.2">
      <c r="A5" s="74" t="s">
        <v>1</v>
      </c>
      <c r="B5" s="74" t="s">
        <v>5</v>
      </c>
      <c r="C5" s="75" t="s">
        <v>14</v>
      </c>
      <c r="D5" s="75" t="s">
        <v>15</v>
      </c>
      <c r="E5" s="74" t="s">
        <v>6</v>
      </c>
      <c r="F5" s="74" t="s">
        <v>7</v>
      </c>
      <c r="G5" s="74"/>
      <c r="H5" s="74" t="s">
        <v>8</v>
      </c>
      <c r="I5" s="74"/>
      <c r="J5" s="74"/>
      <c r="K5" s="82" t="s">
        <v>9</v>
      </c>
      <c r="L5" s="74" t="s">
        <v>2</v>
      </c>
      <c r="M5" s="8"/>
      <c r="N5" s="8"/>
      <c r="O5" s="8"/>
    </row>
    <row r="6" spans="1:15" s="9" customFormat="1" ht="57.75" customHeight="1" x14ac:dyDescent="0.2">
      <c r="A6" s="74"/>
      <c r="B6" s="74"/>
      <c r="C6" s="75"/>
      <c r="D6" s="75"/>
      <c r="E6" s="74"/>
      <c r="F6" s="82" t="s">
        <v>3</v>
      </c>
      <c r="G6" s="84" t="s">
        <v>16</v>
      </c>
      <c r="H6" s="82" t="s">
        <v>4</v>
      </c>
      <c r="I6" s="77" t="s">
        <v>22</v>
      </c>
      <c r="J6" s="77" t="s">
        <v>23</v>
      </c>
      <c r="K6" s="86"/>
      <c r="L6" s="74"/>
      <c r="M6" s="8"/>
      <c r="N6" s="8"/>
      <c r="O6" s="8"/>
    </row>
    <row r="7" spans="1:15" s="9" customFormat="1" ht="81.75" customHeight="1" x14ac:dyDescent="0.2">
      <c r="A7" s="82"/>
      <c r="B7" s="82"/>
      <c r="C7" s="89"/>
      <c r="D7" s="89"/>
      <c r="E7" s="82"/>
      <c r="F7" s="86"/>
      <c r="G7" s="87"/>
      <c r="H7" s="86"/>
      <c r="I7" s="88"/>
      <c r="J7" s="88"/>
      <c r="K7" s="83"/>
      <c r="L7" s="82"/>
      <c r="M7" s="8"/>
      <c r="N7" s="8"/>
      <c r="O7" s="8"/>
    </row>
    <row r="8" spans="1:15" s="29" customFormat="1" ht="396" x14ac:dyDescent="0.2">
      <c r="A8" s="12">
        <v>1</v>
      </c>
      <c r="B8" s="13" t="s">
        <v>38</v>
      </c>
      <c r="C8" s="14">
        <v>5512562.6200000001</v>
      </c>
      <c r="D8" s="14">
        <v>5898442</v>
      </c>
      <c r="E8" s="12" t="s">
        <v>29</v>
      </c>
      <c r="F8" s="55" t="s">
        <v>39</v>
      </c>
      <c r="G8" s="14">
        <v>5573302</v>
      </c>
      <c r="H8" s="57" t="str">
        <f t="shared" ref="H8" si="0">F8</f>
        <v>บจก.บีเอ็นเอ็น การช่าง</v>
      </c>
      <c r="I8" s="14">
        <f t="shared" ref="I8" si="1">ROUND((J8*100)/107,2)</f>
        <v>5208693.46</v>
      </c>
      <c r="J8" s="14">
        <f t="shared" ref="J8" si="2">G8</f>
        <v>5573302</v>
      </c>
      <c r="K8" s="12" t="s">
        <v>10</v>
      </c>
      <c r="L8" s="73" t="s">
        <v>40</v>
      </c>
    </row>
    <row r="9" spans="1:15" s="29" customFormat="1" ht="216" x14ac:dyDescent="0.2">
      <c r="A9" s="12">
        <v>2</v>
      </c>
      <c r="B9" s="13" t="s">
        <v>41</v>
      </c>
      <c r="C9" s="14">
        <v>3714550.47</v>
      </c>
      <c r="D9" s="14">
        <v>3973333</v>
      </c>
      <c r="E9" s="12" t="s">
        <v>29</v>
      </c>
      <c r="F9" s="55" t="s">
        <v>28</v>
      </c>
      <c r="G9" s="14">
        <v>3758735</v>
      </c>
      <c r="H9" s="69" t="str">
        <f t="shared" ref="H9" si="3">F9</f>
        <v>บจก.บุญพิศลย์การช่าง</v>
      </c>
      <c r="I9" s="14">
        <f t="shared" ref="I9" si="4">ROUND((J9*100)/107,2)</f>
        <v>3512836.45</v>
      </c>
      <c r="J9" s="14">
        <f t="shared" ref="J9" si="5">G9</f>
        <v>3758735</v>
      </c>
      <c r="K9" s="12" t="s">
        <v>10</v>
      </c>
      <c r="L9" s="73" t="s">
        <v>42</v>
      </c>
    </row>
    <row r="10" spans="1:15" s="3" customFormat="1" ht="42" x14ac:dyDescent="0.55000000000000004">
      <c r="A10" s="15"/>
      <c r="B10" s="11"/>
      <c r="C10" s="17"/>
      <c r="D10" s="17"/>
      <c r="E10" s="15"/>
      <c r="F10" s="11"/>
      <c r="G10" s="18"/>
      <c r="H10" s="11"/>
      <c r="I10" s="19">
        <f>SUM(I8:I9)</f>
        <v>8721529.9100000001</v>
      </c>
      <c r="J10" s="19">
        <f>SUM(J8:J9)</f>
        <v>9332037</v>
      </c>
      <c r="K10" s="11"/>
      <c r="L10" s="20"/>
    </row>
    <row r="11" spans="1:15" s="3" customFormat="1" ht="6" customHeight="1" x14ac:dyDescent="0.55000000000000004">
      <c r="A11" s="15"/>
      <c r="B11" s="11" t="s">
        <v>24</v>
      </c>
      <c r="C11" s="21"/>
      <c r="D11" s="17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1"/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51" customHeight="1" x14ac:dyDescent="0.55000000000000004">
      <c r="A13" s="15"/>
      <c r="B13" s="11"/>
      <c r="C13" s="15" t="s">
        <v>13</v>
      </c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11"/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28.5" customHeight="1" x14ac:dyDescent="0.55000000000000004">
      <c r="A15" s="15"/>
      <c r="B15" s="11"/>
      <c r="C15" s="39" t="s">
        <v>33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28.5" customHeight="1" x14ac:dyDescent="0.55000000000000004">
      <c r="A16" s="15"/>
      <c r="B16" s="11"/>
      <c r="C16" s="39" t="s">
        <v>34</v>
      </c>
      <c r="D16" s="23"/>
      <c r="E16" s="15"/>
      <c r="F16" s="11"/>
      <c r="G16" s="18"/>
      <c r="H16" s="11"/>
      <c r="I16" s="11"/>
      <c r="J16" s="22"/>
      <c r="K16" s="11"/>
      <c r="L16" s="20"/>
    </row>
    <row r="17" spans="1:12" ht="36" x14ac:dyDescent="0.55000000000000004">
      <c r="A17" s="15"/>
      <c r="B17" s="11"/>
      <c r="C17" s="39" t="s">
        <v>25</v>
      </c>
      <c r="D17" s="23"/>
      <c r="E17" s="15"/>
      <c r="F17" s="11"/>
      <c r="G17" s="18"/>
      <c r="H17" s="11"/>
      <c r="I17" s="11"/>
      <c r="J17" s="22"/>
      <c r="K17" s="11"/>
      <c r="L17" s="20"/>
    </row>
  </sheetData>
  <mergeCells count="18">
    <mergeCell ref="A5:A7"/>
    <mergeCell ref="B5:B7"/>
    <mergeCell ref="C5:C7"/>
    <mergeCell ref="D5:D7"/>
    <mergeCell ref="E5:E7"/>
    <mergeCell ref="F5:G5"/>
    <mergeCell ref="H5:J5"/>
    <mergeCell ref="K5:K7"/>
    <mergeCell ref="A1:K1"/>
    <mergeCell ref="A2:K2"/>
    <mergeCell ref="A3:K3"/>
    <mergeCell ref="A4:K4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ธีรดนย์ วิจิตรจรรยา</cp:lastModifiedBy>
  <cp:lastPrinted>2026-04-01T03:48:21Z</cp:lastPrinted>
  <dcterms:created xsi:type="dcterms:W3CDTF">2015-10-28T04:52:24Z</dcterms:created>
  <dcterms:modified xsi:type="dcterms:W3CDTF">2026-04-01T04:01:59Z</dcterms:modified>
</cp:coreProperties>
</file>