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มี.ค.67\"/>
    </mc:Choice>
  </mc:AlternateContent>
  <xr:revisionPtr revIDLastSave="0" documentId="8_{8A3D2009-90AE-432A-BFC8-B05D19C1278A}" xr6:coauthVersionLast="36" xr6:coauthVersionMax="36" xr10:uidLastSave="{00000000-0000-0000-0000-000000000000}"/>
  <bookViews>
    <workbookView xWindow="0" yWindow="0" windowWidth="28800" windowHeight="12225" activeTab="2" xr2:uid="{00000000-000D-0000-FFFF-FFFF00000000}"/>
  </bookViews>
  <sheets>
    <sheet name="เฉพาะเจาะจง " sheetId="1" r:id="rId1"/>
    <sheet name="ประกวด " sheetId="2" r:id="rId2"/>
    <sheet name="คัดเลือก " sheetId="3" r:id="rId3"/>
  </sheets>
  <definedNames>
    <definedName name="_xlnm.Print_Area" localSheetId="2">'คัดเลือก '!$A$1:$L$16</definedName>
    <definedName name="_xlnm.Print_Area" localSheetId="0">'เฉพาะเจาะจง '!$A$1:$L$19</definedName>
    <definedName name="_xlnm.Print_Area" localSheetId="1">'ประกวด '!$A$1:$L$16</definedName>
    <definedName name="_xlnm.Print_Titles" localSheetId="2">'คัดเลือก '!$1:$7</definedName>
    <definedName name="_xlnm.Print_Titles" localSheetId="0">'เฉพาะเจาะจง '!$1:$7</definedName>
    <definedName name="_xlnm.Print_Titles" localSheetId="1">'ประกวด '!$1:$7</definedName>
  </definedNames>
  <calcPr calcId="191029"/>
</workbook>
</file>

<file path=xl/calcChain.xml><?xml version="1.0" encoding="utf-8"?>
<calcChain xmlns="http://schemas.openxmlformats.org/spreadsheetml/2006/main">
  <c r="H8" i="2" l="1"/>
  <c r="J8" i="2"/>
  <c r="H8" i="3"/>
  <c r="J8" i="3"/>
  <c r="J9" i="3" s="1"/>
  <c r="I8" i="3" l="1"/>
  <c r="I9" i="3" s="1"/>
  <c r="I8" i="2"/>
  <c r="I9" i="2" s="1"/>
  <c r="J11" i="1"/>
  <c r="I11" i="1" s="1"/>
  <c r="H11" i="1"/>
  <c r="J10" i="1"/>
  <c r="I10" i="1" s="1"/>
  <c r="H10" i="1"/>
  <c r="J9" i="1"/>
  <c r="I9" i="1" s="1"/>
  <c r="H9" i="1"/>
  <c r="J8" i="1"/>
  <c r="H8" i="1"/>
  <c r="I8" i="1" l="1"/>
  <c r="I12" i="1" s="1"/>
  <c r="J12" i="1"/>
  <c r="J9" i="2"/>
  <c r="A2" i="2" l="1"/>
  <c r="A3" i="2" l="1"/>
  <c r="A3" i="3" s="1"/>
  <c r="A2" i="3"/>
  <c r="A1" i="2"/>
  <c r="A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ศศิธร ยิ่งเชิดสุข</author>
  </authors>
  <commentList>
    <comment ref="C5" authorId="0" shapeId="0" xr:uid="{00000000-0006-0000-0000-000001000000}">
      <text>
        <r>
          <rPr>
            <b/>
            <sz val="16"/>
            <color indexed="81"/>
            <rFont val="Tahoma"/>
            <family val="2"/>
          </rPr>
          <t>Run tracking
ราคา PR</t>
        </r>
      </text>
    </comment>
    <comment ref="D5" authorId="0" shapeId="0" xr:uid="{00000000-0006-0000-0000-000002000000}">
      <text>
        <r>
          <rPr>
            <b/>
            <sz val="14"/>
            <color indexed="81"/>
            <rFont val="Tahoma"/>
            <family val="2"/>
          </rPr>
          <t>รายงานขอจ้าง
ราคากลาง</t>
        </r>
      </text>
    </comment>
    <comment ref="G6" authorId="0" shapeId="0" xr:uid="{00000000-0006-0000-0000-000003000000}">
      <text>
        <r>
          <rPr>
            <b/>
            <sz val="18"/>
            <color indexed="81"/>
            <rFont val="Tahoma"/>
            <family val="2"/>
          </rPr>
          <t>ราคาที่ออก PO</t>
        </r>
      </text>
    </comment>
  </commentList>
</comments>
</file>

<file path=xl/sharedStrings.xml><?xml version="1.0" encoding="utf-8"?>
<sst xmlns="http://schemas.openxmlformats.org/spreadsheetml/2006/main" count="93" uniqueCount="48">
  <si>
    <t>สำนักงานประปาสาขาสุวรรณภูมิ</t>
  </si>
  <si>
    <t>ลำดับที่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</si>
  <si>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</si>
  <si>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</si>
  <si>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</si>
  <si>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งานที่จัดซื้อหรือจัดจ้าง</t>
  </si>
  <si>
    <t>วิธีซื้อหรือจ้าง</t>
  </si>
  <si>
    <t>รายชื่อผู้เสนอราคา และ 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</si>
  <si>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</si>
  <si>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</si>
  <si>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ราคาที่เหมาะสม</t>
  </si>
  <si>
    <t>โดยวิธีเฉพาะเจาะจง</t>
  </si>
  <si>
    <t>วิธีเฉพาะเจาะจง</t>
  </si>
  <si>
    <t>ผู้จัดทำ</t>
  </si>
  <si>
    <t>วงเงินงบประมาณที่จะซื้อหรือจ้าง (ไม่รวมvat)</t>
  </si>
  <si>
    <t>ราคากลาง(รวมvat)</t>
  </si>
  <si>
    <t>ราคาที่เสนอ(รวมvat) (บาท)</t>
  </si>
  <si>
    <t>ราคาที่ตกลงซื้อ/จ้าง(รวมvat) (บาท)</t>
  </si>
  <si>
    <t>โดยวิธีประกวดราคาอิเล็กทรอนิกส์</t>
  </si>
  <si>
    <t>ราคาที่ตกลงซื้อ/จ้าง(ไม่รวมvat) (บาท)</t>
  </si>
  <si>
    <t>โดยวิธีคัดเลือก</t>
  </si>
  <si>
    <t>วงเงินงบประมาณที่จะซื้อหรือจ้าง 
(ไม่รวมvat)</t>
  </si>
  <si>
    <t>วิธีประกวด
ราคาอิเล็กทรอนิกส์</t>
  </si>
  <si>
    <t>ราคาที่
ตกลงซื้อ/จ้าง(ไม่รวมvat) (บาท)</t>
  </si>
  <si>
    <t>ราคาที่
ตกลงซื้อ/จ้าง(รวมvat) (บาท)</t>
  </si>
  <si>
    <t>สจพ.กธบ.สสสภ.</t>
  </si>
  <si>
    <t>หจก.ปิยชาติ คอนสตรัคชั่น</t>
  </si>
  <si>
    <t>หมายเหตุ เป็นราคาที่รวม VAT</t>
  </si>
  <si>
    <t>บจก.บุญพิศลย์การช่าง</t>
  </si>
  <si>
    <t>วิธีคัดเลือก</t>
  </si>
  <si>
    <t>บจก.เอสดี. วอเตอร์</t>
  </si>
  <si>
    <t>(นายอิศรา อุณหะสูต)</t>
  </si>
  <si>
    <t>นักบัญชี 4</t>
  </si>
  <si>
    <t>หจก.ชลณัฏฐ์ การช่าง</t>
  </si>
  <si>
    <t>งานก่อสร้างวางท่อประปาและงานที่เกี่ยวข้อง ด้านลดน้ำสูญเสีย จำนวน 1 งาน รวม 4 เส้นทาง พื้นที่สำนักงานประปาสาขาสุวรรณภูมิ</t>
  </si>
  <si>
    <t>สรุปผลการดำเนินการจัดซื้อจัดจ้างในรอบเดือน มีนาคม พ.ศ.2567</t>
  </si>
  <si>
    <t>วันที่ 1 เมษายน 2567</t>
  </si>
  <si>
    <t>เลขที่ 
ป55-03-67
ลงวันที่ 
1/3/2567</t>
  </si>
  <si>
    <t>งานก่อสร้างวางท่อประปาและงานที่เกี่ยวข้อง งานวางท่อประปาขยายเขตจำหน่ายน้ำ บริเวณซอยชุมชนบางกะสี (ฝั่งคลอง) หมู่ที่ 9 ถนนคลองส่งน้ำสุวรรณภูมิ ตำบลบางปลา อำเภอบางพลี จังหวัดสมุทรปราการ พื้นที่สำนักงานประปาสาขาสุวรรณภูมิ</t>
  </si>
  <si>
    <t>เลขที่ 
วข55-03-67
ลงวันที่ 
7/3/2567</t>
  </si>
  <si>
    <t>งานก่อสร้างวางท่อประปาและงานที่เกี่ยวข้อง ด้านลดน้ำสูญเสีย จำนวน 1 งาน ประกอบด้วย 2 เส้นทาง พื้นที่สำนักงานประปาสาขาสุวรรณภูมิ</t>
  </si>
  <si>
    <t>เลขที่ 
ป55-06-67
ลงวันที่ 
12/3/2567</t>
  </si>
  <si>
    <t>งานก่อสร้างวางท่อประปาและงานที่เกี่ยวข้อง งานวางท่อประปาเอกชน โครงการ เอสทารา ไฮด์ สุวรรณภูมิ เฟส 1 ถนนหลวงแพ่ง แขวงทับยาว เขตลาดกระบัง กรุงเทพมหานคร พื้นที่สำนักงานประปาสาขาสุวรรณภูมิ</t>
  </si>
  <si>
    <t>เลขที่ 
วธ55-71-67
ลงวันที่ 
21/3/2567</t>
  </si>
  <si>
    <t>เลขที่ 
วธ55-67-67
ลงวันที่ 
25/3/2567</t>
  </si>
  <si>
    <t xml:space="preserve">งานก่อสร้างวางท่อประปาและงานที่เกี่ยวข้อง งานวางท่อประปาเอกชน บริเวณโครงการ Centro ลาดกระบัง 3/3 เฟส 4.0 แขวงลาดกระบัง เขตลาดกระบัง กรุงเทพมหานคร พื้นที่สำนักงานประปาสาขาสุวรรณภูมิ </t>
  </si>
  <si>
    <t xml:space="preserve">งานก่อสร้างวางท่อประปาและงานที่เกี่ยวข้อง งานวางท่อประปาเอกชน โครงการ โฉนดเลขที่ 1190 แขวงทับยาว เขตลาดกระบัง กรุงเทพมหานคร พื้นที่สำนักงานประปาสาขาสุวรรณภูมิ </t>
  </si>
  <si>
    <t>เลขที่ 
วธ55-72-67
ลงวันที่ 
29/3/2567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</si>
</sst>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6" x14ac:knownFonts="1">
    <font>
      <sz val="10"/>
      <name val="Arial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8"/>
      <name val="TH SarabunPSK"/>
      <family val="2"/>
    </font>
    <font>
      <sz val="11"/>
      <color indexed="8"/>
      <name val="Tahoma"/>
      <family val="2"/>
      <charset val="222"/>
    </font>
    <font>
      <b/>
      <sz val="28"/>
      <name val="TH SarabunPSK"/>
      <family val="2"/>
    </font>
    <font>
      <sz val="28"/>
      <name val="TH SarabunPSK"/>
      <family val="2"/>
    </font>
    <font>
      <b/>
      <u/>
      <sz val="28"/>
      <name val="TH SarabunPSK"/>
      <family val="2"/>
    </font>
    <font>
      <sz val="28"/>
      <color theme="1"/>
      <name val="TH SarabunPSK"/>
      <family val="2"/>
    </font>
    <font>
      <b/>
      <i/>
      <u/>
      <sz val="28"/>
      <name val="TH SarabunPSK"/>
      <family val="2"/>
    </font>
    <font>
      <sz val="26"/>
      <color theme="1"/>
      <name val="TH SarabunPSK"/>
      <family val="2"/>
    </font>
    <font>
      <sz val="24"/>
      <name val="TH SarabunPSK"/>
      <family val="2"/>
    </font>
    <font>
      <b/>
      <sz val="16"/>
      <color indexed="81"/>
      <name val="Tahoma"/>
      <family val="2"/>
    </font>
    <font>
      <b/>
      <sz val="18"/>
      <color indexed="81"/>
      <name val="Tahoma"/>
      <family val="2"/>
    </font>
    <font>
      <b/>
      <sz val="14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43" fontId="4" fillId="0" borderId="0" xfId="1" applyNumberFormat="1" applyFont="1" applyFill="1"/>
    <xf numFmtId="0" fontId="4" fillId="0" borderId="0" xfId="0" applyNumberFormat="1" applyFont="1" applyFill="1" applyAlignment="1">
      <alignment horizontal="left" vertical="center"/>
    </xf>
    <xf numFmtId="187" fontId="4" fillId="0" borderId="0" xfId="1" applyNumberFormat="1" applyFont="1" applyFill="1"/>
    <xf numFmtId="187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43" fontId="7" fillId="0" borderId="3" xfId="1" applyNumberFormat="1" applyFont="1" applyFill="1" applyBorder="1" applyAlignment="1">
      <alignment vertical="center"/>
    </xf>
    <xf numFmtId="0" fontId="9" fillId="0" borderId="3" xfId="31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NumberFormat="1" applyFont="1" applyFill="1" applyBorder="1" applyAlignment="1">
      <alignment vertical="center"/>
    </xf>
    <xf numFmtId="187" fontId="7" fillId="0" borderId="0" xfId="1" applyNumberFormat="1" applyFont="1" applyFill="1"/>
    <xf numFmtId="4" fontId="10" fillId="0" borderId="0" xfId="1" applyNumberFormat="1" applyFont="1" applyFill="1" applyBorder="1" applyAlignment="1">
      <alignment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Font="1" applyFill="1" applyBorder="1"/>
    <xf numFmtId="187" fontId="7" fillId="0" borderId="0" xfId="1" applyNumberFormat="1" applyFont="1" applyFill="1" applyAlignment="1">
      <alignment horizontal="right"/>
    </xf>
    <xf numFmtId="43" fontId="7" fillId="0" borderId="0" xfId="1" applyNumberFormat="1" applyFont="1" applyFill="1"/>
    <xf numFmtId="0" fontId="11" fillId="0" borderId="3" xfId="31" applyNumberFormat="1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/>
    <xf numFmtId="0" fontId="12" fillId="0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center"/>
    </xf>
    <xf numFmtId="187" fontId="12" fillId="0" borderId="0" xfId="1" applyNumberFormat="1" applyFont="1" applyFill="1"/>
    <xf numFmtId="0" fontId="12" fillId="0" borderId="0" xfId="0" applyNumberFormat="1" applyFont="1" applyFill="1" applyAlignment="1">
      <alignment horizontal="left" vertical="center"/>
    </xf>
    <xf numFmtId="187" fontId="12" fillId="0" borderId="0" xfId="1" applyNumberFormat="1" applyFont="1" applyFill="1" applyAlignment="1">
      <alignment horizontal="right"/>
    </xf>
    <xf numFmtId="43" fontId="12" fillId="0" borderId="0" xfId="1" applyNumberFormat="1" applyFont="1" applyFill="1"/>
    <xf numFmtId="4" fontId="7" fillId="0" borderId="3" xfId="1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3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1" fillId="0" borderId="0" xfId="31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3" fontId="7" fillId="0" borderId="3" xfId="0" applyNumberFormat="1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top" wrapText="1"/>
    </xf>
    <xf numFmtId="187" fontId="7" fillId="0" borderId="5" xfId="0" applyNumberFormat="1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center" wrapText="1"/>
    </xf>
    <xf numFmtId="187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</cellXfs>
  <cellStyles count="33">
    <cellStyle name="Comma" xfId="1" builtinId="3"/>
    <cellStyle name="Excel Built-in Normal" xfId="2" xr:uid="{00000000-0005-0000-0000-000001000000}"/>
    <cellStyle name="Excel Built-in Normal 2" xfId="3" xr:uid="{00000000-0005-0000-0000-000002000000}"/>
    <cellStyle name="Normal" xfId="0" builtinId="0"/>
    <cellStyle name="Normal 10" xfId="4" xr:uid="{00000000-0005-0000-0000-000004000000}"/>
    <cellStyle name="Normal 11" xfId="5" xr:uid="{00000000-0005-0000-0000-000005000000}"/>
    <cellStyle name="Normal 12" xfId="6" xr:uid="{00000000-0005-0000-0000-000006000000}"/>
    <cellStyle name="Normal 12 2" xfId="7" xr:uid="{00000000-0005-0000-0000-000007000000}"/>
    <cellStyle name="Normal 13" xfId="8" xr:uid="{00000000-0005-0000-0000-000008000000}"/>
    <cellStyle name="Normal 13 2" xfId="9" xr:uid="{00000000-0005-0000-0000-000009000000}"/>
    <cellStyle name="Normal 14" xfId="10" xr:uid="{00000000-0005-0000-0000-00000A000000}"/>
    <cellStyle name="Normal 14 2" xfId="11" xr:uid="{00000000-0005-0000-0000-00000B000000}"/>
    <cellStyle name="Normal 15" xfId="12" xr:uid="{00000000-0005-0000-0000-00000C000000}"/>
    <cellStyle name="Normal 15 2" xfId="13" xr:uid="{00000000-0005-0000-0000-00000D000000}"/>
    <cellStyle name="Normal 16" xfId="14" xr:uid="{00000000-0005-0000-0000-00000E000000}"/>
    <cellStyle name="Normal 16 2" xfId="15" xr:uid="{00000000-0005-0000-0000-00000F000000}"/>
    <cellStyle name="Normal 16 3" xfId="31" xr:uid="{00000000-0005-0000-0000-000010000000}"/>
    <cellStyle name="Normal 2" xfId="16" xr:uid="{00000000-0005-0000-0000-000011000000}"/>
    <cellStyle name="Normal 2 2" xfId="17" xr:uid="{00000000-0005-0000-0000-000012000000}"/>
    <cellStyle name="Normal 2 3" xfId="18" xr:uid="{00000000-0005-0000-0000-000013000000}"/>
    <cellStyle name="Normal 2 4" xfId="19" xr:uid="{00000000-0005-0000-0000-000014000000}"/>
    <cellStyle name="Normal 2 5" xfId="20" xr:uid="{00000000-0005-0000-0000-000015000000}"/>
    <cellStyle name="Normal 2 6" xfId="21" xr:uid="{00000000-0005-0000-0000-000016000000}"/>
    <cellStyle name="Normal 2 7" xfId="22" xr:uid="{00000000-0005-0000-0000-000017000000}"/>
    <cellStyle name="Normal 3" xfId="23" xr:uid="{00000000-0005-0000-0000-000018000000}"/>
    <cellStyle name="Normal 4" xfId="24" xr:uid="{00000000-0005-0000-0000-000019000000}"/>
    <cellStyle name="Normal 5" xfId="25" xr:uid="{00000000-0005-0000-0000-00001A000000}"/>
    <cellStyle name="Normal 6" xfId="26" xr:uid="{00000000-0005-0000-0000-00001B000000}"/>
    <cellStyle name="Normal 7" xfId="27" xr:uid="{00000000-0005-0000-0000-00001C000000}"/>
    <cellStyle name="Normal 8" xfId="28" xr:uid="{00000000-0005-0000-0000-00001D000000}"/>
    <cellStyle name="Normal 9" xfId="29" xr:uid="{00000000-0005-0000-0000-00001E000000}"/>
    <cellStyle name="Note 2" xfId="30" xr:uid="{00000000-0005-0000-0000-00001F000000}"/>
    <cellStyle name="เครื่องหมายจุลภาค 2" xfId="32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8"/>
  <sheetViews>
    <sheetView view="pageBreakPreview" zoomScale="40" zoomScaleSheetLayoutView="40" workbookViewId="0">
      <pane ySplit="7" topLeftCell="A8" activePane="bottomLeft" state="frozen"/>
      <selection pane="bottomLeft" activeCell="J12" sqref="J12"/>
    </sheetView>
  </sheetViews>
  <sheetFormatPr defaultColWidth="9.140625" defaultRowHeight="30.75" x14ac:dyDescent="0.45"/>
  <cols>
    <col min="1" max="1" width="9.5703125" style="32" customWidth="1"/>
    <col min="2" max="2" width="87" style="27" customWidth="1"/>
    <col min="3" max="3" width="30.7109375" style="27" customWidth="1"/>
    <col min="4" max="4" width="28" style="36" customWidth="1"/>
    <col min="5" max="5" width="26.140625" style="32" customWidth="1"/>
    <col min="6" max="6" width="44.85546875" style="27" customWidth="1"/>
    <col min="7" max="7" width="25.85546875" style="33" customWidth="1"/>
    <col min="8" max="8" width="45.42578125" style="27" customWidth="1"/>
    <col min="9" max="9" width="27.85546875" style="27" customWidth="1"/>
    <col min="10" max="10" width="27.85546875" style="35" customWidth="1"/>
    <col min="11" max="11" width="25.140625" style="27" customWidth="1"/>
    <col min="12" max="12" width="36" style="34" customWidth="1"/>
    <col min="13" max="15" width="9.140625" style="27"/>
    <col min="16" max="16384" width="9.140625" style="28"/>
  </cols>
  <sheetData>
    <row r="1" spans="1:15" ht="36" x14ac:dyDescent="0.55000000000000004">
      <c r="A1" s="47" t="s">
        <v>35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5" ht="36" x14ac:dyDescent="0.55000000000000004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5" ht="36" x14ac:dyDescent="0.55000000000000004">
      <c r="A3" s="48" t="s">
        <v>36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5" ht="36" x14ac:dyDescent="0.55000000000000004">
      <c r="A4" s="49" t="s">
        <v>11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5" s="30" customFormat="1" ht="35.25" customHeight="1" x14ac:dyDescent="0.2">
      <c r="A5" s="50" t="s">
        <v>1</v>
      </c>
      <c r="B5" s="50" t="s">
        <v>5</v>
      </c>
      <c r="C5" s="51" t="s">
        <v>21</v>
      </c>
      <c r="D5" s="52" t="s">
        <v>15</v>
      </c>
      <c r="E5" s="50" t="s">
        <v>6</v>
      </c>
      <c r="F5" s="50" t="s">
        <v>7</v>
      </c>
      <c r="G5" s="50"/>
      <c r="H5" s="50" t="s">
        <v>8</v>
      </c>
      <c r="I5" s="50"/>
      <c r="J5" s="50"/>
      <c r="K5" s="50" t="s">
        <v>9</v>
      </c>
      <c r="L5" s="50" t="s">
        <v>2</v>
      </c>
      <c r="M5" s="29"/>
      <c r="N5" s="29"/>
      <c r="O5" s="29"/>
    </row>
    <row r="6" spans="1:15" s="30" customFormat="1" ht="30.75" customHeight="1" x14ac:dyDescent="0.2">
      <c r="A6" s="50"/>
      <c r="B6" s="50"/>
      <c r="C6" s="51"/>
      <c r="D6" s="52"/>
      <c r="E6" s="50"/>
      <c r="F6" s="55" t="s">
        <v>3</v>
      </c>
      <c r="G6" s="57" t="s">
        <v>16</v>
      </c>
      <c r="H6" s="55" t="s">
        <v>4</v>
      </c>
      <c r="I6" s="53" t="s">
        <v>19</v>
      </c>
      <c r="J6" s="53" t="s">
        <v>17</v>
      </c>
      <c r="K6" s="50"/>
      <c r="L6" s="50"/>
      <c r="M6" s="29"/>
      <c r="N6" s="29"/>
      <c r="O6" s="29"/>
    </row>
    <row r="7" spans="1:15" s="30" customFormat="1" ht="90" customHeight="1" x14ac:dyDescent="0.2">
      <c r="A7" s="50"/>
      <c r="B7" s="50"/>
      <c r="C7" s="51"/>
      <c r="D7" s="52"/>
      <c r="E7" s="50"/>
      <c r="F7" s="56"/>
      <c r="G7" s="58"/>
      <c r="H7" s="59"/>
      <c r="I7" s="54"/>
      <c r="J7" s="54"/>
      <c r="K7" s="50"/>
      <c r="L7" s="50"/>
      <c r="M7" s="29"/>
      <c r="N7" s="29"/>
      <c r="O7" s="29"/>
    </row>
    <row r="8" spans="1:15" s="31" customFormat="1" ht="194.25" customHeight="1" x14ac:dyDescent="0.2">
      <c r="A8" s="13">
        <v>1</v>
      </c>
      <c r="B8" s="14" t="s">
        <v>38</v>
      </c>
      <c r="C8" s="15">
        <v>158691.59</v>
      </c>
      <c r="D8" s="15">
        <v>169800</v>
      </c>
      <c r="E8" s="13" t="s">
        <v>12</v>
      </c>
      <c r="F8" s="44" t="s">
        <v>33</v>
      </c>
      <c r="G8" s="15">
        <v>164570</v>
      </c>
      <c r="H8" s="44" t="str">
        <f t="shared" ref="H8:H11" si="0">F8</f>
        <v>หจก.ชลณัฏฐ์ การช่าง</v>
      </c>
      <c r="I8" s="15">
        <f>ROUND((J8*100)/107,2)</f>
        <v>153803.74</v>
      </c>
      <c r="J8" s="15">
        <f t="shared" ref="J8:J11" si="1">G8</f>
        <v>164570</v>
      </c>
      <c r="K8" s="13" t="s">
        <v>10</v>
      </c>
      <c r="L8" s="26" t="s">
        <v>39</v>
      </c>
    </row>
    <row r="9" spans="1:15" s="31" customFormat="1" ht="178.5" customHeight="1" x14ac:dyDescent="0.2">
      <c r="A9" s="13">
        <v>2</v>
      </c>
      <c r="B9" s="14" t="s">
        <v>42</v>
      </c>
      <c r="C9" s="15">
        <v>151031.78</v>
      </c>
      <c r="D9" s="15">
        <v>161604</v>
      </c>
      <c r="E9" s="13" t="s">
        <v>12</v>
      </c>
      <c r="F9" s="43" t="s">
        <v>30</v>
      </c>
      <c r="G9" s="15">
        <v>156755</v>
      </c>
      <c r="H9" s="43" t="str">
        <f t="shared" si="0"/>
        <v>บจก.เอสดี. วอเตอร์</v>
      </c>
      <c r="I9" s="15">
        <f t="shared" ref="I9:I11" si="2">ROUND((J9*100)/107,2)</f>
        <v>146500</v>
      </c>
      <c r="J9" s="15">
        <f t="shared" si="1"/>
        <v>156755</v>
      </c>
      <c r="K9" s="13" t="s">
        <v>10</v>
      </c>
      <c r="L9" s="26" t="s">
        <v>43</v>
      </c>
    </row>
    <row r="10" spans="1:15" s="31" customFormat="1" ht="182.25" customHeight="1" x14ac:dyDescent="0.2">
      <c r="A10" s="13">
        <v>3</v>
      </c>
      <c r="B10" s="14" t="s">
        <v>46</v>
      </c>
      <c r="C10" s="15">
        <v>195953.27</v>
      </c>
      <c r="D10" s="15">
        <v>209670</v>
      </c>
      <c r="E10" s="13" t="s">
        <v>12</v>
      </c>
      <c r="F10" s="43" t="s">
        <v>28</v>
      </c>
      <c r="G10" s="15">
        <v>203326</v>
      </c>
      <c r="H10" s="43" t="str">
        <f t="shared" si="0"/>
        <v>บจก.บุญพิศลย์การช่าง</v>
      </c>
      <c r="I10" s="15">
        <f t="shared" si="2"/>
        <v>190024.3</v>
      </c>
      <c r="J10" s="15">
        <f t="shared" si="1"/>
        <v>203326</v>
      </c>
      <c r="K10" s="13" t="s">
        <v>10</v>
      </c>
      <c r="L10" s="26" t="s">
        <v>44</v>
      </c>
    </row>
    <row r="11" spans="1:15" s="31" customFormat="1" ht="255" customHeight="1" x14ac:dyDescent="0.2">
      <c r="A11" s="13">
        <v>4</v>
      </c>
      <c r="B11" s="14" t="s">
        <v>45</v>
      </c>
      <c r="C11" s="15">
        <v>254813.08</v>
      </c>
      <c r="D11" s="15">
        <v>272650</v>
      </c>
      <c r="E11" s="13" t="s">
        <v>12</v>
      </c>
      <c r="F11" s="42" t="s">
        <v>33</v>
      </c>
      <c r="G11" s="15">
        <v>264187</v>
      </c>
      <c r="H11" s="42" t="str">
        <f t="shared" si="0"/>
        <v>หจก.ชลณัฏฐ์ การช่าง</v>
      </c>
      <c r="I11" s="15">
        <f t="shared" si="2"/>
        <v>246903.74</v>
      </c>
      <c r="J11" s="15">
        <f t="shared" si="1"/>
        <v>264187</v>
      </c>
      <c r="K11" s="13" t="s">
        <v>10</v>
      </c>
      <c r="L11" s="26" t="s">
        <v>47</v>
      </c>
    </row>
    <row r="12" spans="1:15" ht="35.25" customHeight="1" x14ac:dyDescent="0.55000000000000004">
      <c r="A12" s="17"/>
      <c r="B12" s="18"/>
      <c r="C12" s="19"/>
      <c r="D12" s="19"/>
      <c r="E12" s="17"/>
      <c r="F12" s="12"/>
      <c r="G12" s="20"/>
      <c r="H12" s="12"/>
      <c r="I12" s="21">
        <f>SUM(I8:I11)</f>
        <v>737231.78</v>
      </c>
      <c r="J12" s="21">
        <f>SUM(J8:J11)</f>
        <v>788838</v>
      </c>
      <c r="K12" s="39"/>
      <c r="L12" s="46"/>
    </row>
    <row r="13" spans="1:15" ht="39" customHeight="1" x14ac:dyDescent="0.55000000000000004">
      <c r="A13" s="17"/>
      <c r="B13" s="12" t="s">
        <v>27</v>
      </c>
      <c r="C13" s="23"/>
      <c r="D13" s="19"/>
      <c r="E13" s="17"/>
      <c r="F13" s="12"/>
      <c r="G13" s="20"/>
      <c r="H13" s="12"/>
      <c r="I13" s="12"/>
      <c r="J13" s="21"/>
      <c r="K13" s="39"/>
      <c r="L13" s="46"/>
    </row>
    <row r="14" spans="1:15" ht="17.25" customHeight="1" x14ac:dyDescent="0.55000000000000004">
      <c r="A14" s="17"/>
      <c r="B14" s="18"/>
      <c r="C14" s="23"/>
      <c r="D14" s="25"/>
      <c r="E14" s="17"/>
      <c r="F14" s="12"/>
      <c r="G14" s="20"/>
      <c r="H14" s="12"/>
      <c r="I14" s="12"/>
      <c r="J14" s="24"/>
      <c r="K14" s="12"/>
      <c r="L14" s="22"/>
    </row>
    <row r="15" spans="1:15" ht="36" x14ac:dyDescent="0.55000000000000004">
      <c r="A15" s="17"/>
      <c r="B15" s="12"/>
      <c r="C15" s="17" t="s">
        <v>13</v>
      </c>
      <c r="D15" s="25"/>
      <c r="E15" s="17"/>
      <c r="F15" s="12"/>
      <c r="G15" s="20"/>
      <c r="H15" s="12"/>
      <c r="I15" s="12"/>
      <c r="J15" s="24"/>
      <c r="K15" s="12"/>
      <c r="L15" s="22"/>
    </row>
    <row r="16" spans="1:15" ht="51.75" customHeight="1" x14ac:dyDescent="0.55000000000000004">
      <c r="A16" s="17"/>
      <c r="B16" s="12"/>
      <c r="C16" s="12"/>
      <c r="D16" s="25"/>
      <c r="E16" s="17"/>
      <c r="F16" s="12"/>
      <c r="G16" s="20"/>
      <c r="H16" s="12"/>
      <c r="I16" s="12"/>
      <c r="J16" s="24"/>
      <c r="K16" s="12"/>
      <c r="L16" s="22"/>
    </row>
    <row r="17" spans="1:15" ht="36" customHeight="1" x14ac:dyDescent="0.55000000000000004">
      <c r="A17" s="17"/>
      <c r="B17" s="12"/>
      <c r="C17" s="17" t="s">
        <v>31</v>
      </c>
      <c r="D17" s="25"/>
      <c r="E17" s="17"/>
      <c r="F17" s="12"/>
      <c r="G17" s="20"/>
      <c r="H17" s="12"/>
      <c r="I17" s="12"/>
      <c r="J17" s="24"/>
      <c r="K17" s="12"/>
      <c r="L17" s="22"/>
    </row>
    <row r="18" spans="1:15" ht="36" customHeight="1" x14ac:dyDescent="0.55000000000000004">
      <c r="A18" s="17"/>
      <c r="B18" s="12"/>
      <c r="C18" s="17" t="s">
        <v>32</v>
      </c>
      <c r="D18" s="25"/>
      <c r="E18" s="17"/>
      <c r="F18" s="12"/>
      <c r="G18" s="20"/>
      <c r="H18" s="12"/>
      <c r="I18" s="12"/>
      <c r="J18" s="24"/>
      <c r="K18" s="12"/>
      <c r="L18" s="22"/>
    </row>
    <row r="19" spans="1:15" ht="36" customHeight="1" x14ac:dyDescent="0.55000000000000004">
      <c r="A19" s="17"/>
      <c r="B19" s="12"/>
      <c r="C19" s="17" t="s">
        <v>25</v>
      </c>
      <c r="D19" s="25"/>
      <c r="E19" s="17"/>
      <c r="F19" s="12"/>
      <c r="G19" s="20"/>
      <c r="H19" s="12"/>
      <c r="I19" s="12"/>
      <c r="J19" s="24"/>
      <c r="K19" s="12"/>
      <c r="L19" s="22"/>
    </row>
    <row r="23" spans="1:15" x14ac:dyDescent="0.45">
      <c r="E23" s="27"/>
      <c r="G23" s="35"/>
      <c r="I23" s="34"/>
      <c r="J23" s="27"/>
      <c r="L23" s="27"/>
      <c r="M23" s="28"/>
      <c r="N23" s="28"/>
      <c r="O23" s="28"/>
    </row>
    <row r="24" spans="1:15" x14ac:dyDescent="0.45">
      <c r="E24" s="27"/>
      <c r="G24" s="35"/>
      <c r="I24" s="34"/>
      <c r="J24" s="27"/>
      <c r="L24" s="27"/>
      <c r="M24" s="28"/>
      <c r="N24" s="28"/>
      <c r="O24" s="28"/>
    </row>
    <row r="25" spans="1:15" x14ac:dyDescent="0.45">
      <c r="E25" s="27"/>
      <c r="G25" s="35"/>
      <c r="I25" s="34"/>
      <c r="J25" s="27"/>
      <c r="L25" s="27"/>
      <c r="M25" s="28"/>
      <c r="N25" s="28"/>
      <c r="O25" s="28"/>
    </row>
    <row r="26" spans="1:15" x14ac:dyDescent="0.45">
      <c r="E26" s="35"/>
      <c r="G26" s="34"/>
      <c r="J26" s="27"/>
      <c r="K26" s="28"/>
      <c r="L26" s="28"/>
      <c r="M26" s="28"/>
      <c r="N26" s="28"/>
      <c r="O26" s="28"/>
    </row>
    <row r="27" spans="1:15" x14ac:dyDescent="0.45">
      <c r="E27" s="35"/>
      <c r="G27" s="34"/>
      <c r="J27" s="27"/>
      <c r="K27" s="28"/>
      <c r="L27" s="28"/>
      <c r="M27" s="28"/>
      <c r="N27" s="28"/>
      <c r="O27" s="28"/>
    </row>
    <row r="28" spans="1:15" x14ac:dyDescent="0.45">
      <c r="E28" s="35"/>
      <c r="G28" s="27"/>
      <c r="H28" s="28"/>
      <c r="I28" s="28"/>
      <c r="J28" s="28"/>
      <c r="K28" s="28"/>
      <c r="L28" s="28"/>
      <c r="M28" s="28"/>
      <c r="N28" s="28"/>
      <c r="O28" s="28"/>
    </row>
    <row r="29" spans="1:15" x14ac:dyDescent="0.45">
      <c r="E29" s="35"/>
      <c r="G29" s="27"/>
      <c r="H29" s="28"/>
      <c r="I29" s="28"/>
      <c r="J29" s="28"/>
      <c r="K29" s="28"/>
      <c r="L29" s="28"/>
      <c r="M29" s="28"/>
      <c r="N29" s="28"/>
      <c r="O29" s="28"/>
    </row>
    <row r="30" spans="1:15" x14ac:dyDescent="0.45">
      <c r="E30" s="35"/>
      <c r="G30" s="27"/>
      <c r="H30" s="28"/>
      <c r="I30" s="28"/>
      <c r="J30" s="28"/>
      <c r="K30" s="28"/>
      <c r="L30" s="28"/>
      <c r="M30" s="28"/>
      <c r="N30" s="28"/>
      <c r="O30" s="28"/>
    </row>
    <row r="31" spans="1:15" x14ac:dyDescent="0.45">
      <c r="E31" s="35"/>
      <c r="G31" s="27"/>
      <c r="H31" s="28"/>
      <c r="I31" s="28"/>
      <c r="J31" s="28"/>
      <c r="K31" s="28"/>
      <c r="L31" s="28"/>
      <c r="M31" s="28"/>
      <c r="N31" s="28"/>
      <c r="O31" s="28"/>
    </row>
    <row r="32" spans="1:15" x14ac:dyDescent="0.45">
      <c r="G32" s="34"/>
      <c r="J32" s="27"/>
      <c r="K32" s="28"/>
      <c r="L32" s="28"/>
      <c r="M32" s="28"/>
      <c r="N32" s="28"/>
      <c r="O32" s="28"/>
    </row>
    <row r="33" spans="7:15" x14ac:dyDescent="0.45">
      <c r="G33" s="34"/>
      <c r="J33" s="27"/>
      <c r="K33" s="28"/>
      <c r="L33" s="28"/>
      <c r="M33" s="28"/>
      <c r="N33" s="28"/>
      <c r="O33" s="28"/>
    </row>
    <row r="34" spans="7:15" x14ac:dyDescent="0.45">
      <c r="G34" s="34"/>
      <c r="J34" s="27"/>
      <c r="K34" s="28"/>
      <c r="L34" s="28"/>
      <c r="M34" s="28"/>
      <c r="N34" s="28"/>
      <c r="O34" s="28"/>
    </row>
    <row r="35" spans="7:15" x14ac:dyDescent="0.45">
      <c r="G35" s="35"/>
      <c r="I35" s="34"/>
      <c r="J35" s="27"/>
      <c r="L35" s="27"/>
      <c r="M35" s="28"/>
      <c r="N35" s="28"/>
      <c r="O35" s="28"/>
    </row>
    <row r="36" spans="7:15" x14ac:dyDescent="0.45">
      <c r="G36" s="35"/>
      <c r="I36" s="34"/>
      <c r="J36" s="27"/>
      <c r="L36" s="27"/>
      <c r="M36" s="28"/>
      <c r="N36" s="28"/>
      <c r="O36" s="28"/>
    </row>
    <row r="37" spans="7:15" x14ac:dyDescent="0.45">
      <c r="G37" s="35"/>
      <c r="I37" s="34"/>
      <c r="J37" s="27"/>
      <c r="L37" s="27"/>
      <c r="M37" s="28"/>
      <c r="N37" s="28"/>
      <c r="O37" s="28"/>
    </row>
    <row r="38" spans="7:15" x14ac:dyDescent="0.45">
      <c r="G38" s="35"/>
      <c r="I38" s="34"/>
      <c r="J38" s="27"/>
      <c r="L38" s="27"/>
      <c r="M38" s="28"/>
      <c r="N38" s="28"/>
      <c r="O38" s="28"/>
    </row>
  </sheetData>
  <mergeCells count="18">
    <mergeCell ref="H6:H7"/>
    <mergeCell ref="J6:J7"/>
    <mergeCell ref="A1:L1"/>
    <mergeCell ref="A2:L2"/>
    <mergeCell ref="A3:L3"/>
    <mergeCell ref="A4:L4"/>
    <mergeCell ref="E5:E7"/>
    <mergeCell ref="F5:G5"/>
    <mergeCell ref="H5:J5"/>
    <mergeCell ref="K5:K7"/>
    <mergeCell ref="A5:A7"/>
    <mergeCell ref="B5:B7"/>
    <mergeCell ref="C5:C7"/>
    <mergeCell ref="D5:D7"/>
    <mergeCell ref="I6:I7"/>
    <mergeCell ref="L5:L7"/>
    <mergeCell ref="F6:F7"/>
    <mergeCell ref="G6:G7"/>
  </mergeCells>
  <printOptions horizontalCentered="1"/>
  <pageMargins left="7.8740157480315001E-2" right="0" top="0.196850393700787" bottom="0.196850393700787" header="0.196850393700787" footer="0.196850393700787"/>
  <pageSetup paperSize="9" scale="35" fitToHeight="0" orientation="landscape" r:id="rId1"/>
  <headerFooter>
    <oddFooter>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7"/>
  <sheetViews>
    <sheetView view="pageBreakPreview" zoomScale="40" zoomScaleSheetLayoutView="40" workbookViewId="0">
      <pane ySplit="7" topLeftCell="A8" activePane="bottomLeft" state="frozen"/>
      <selection pane="bottomLeft" activeCell="I9" sqref="I9"/>
    </sheetView>
  </sheetViews>
  <sheetFormatPr defaultColWidth="9.140625" defaultRowHeight="23.25" x14ac:dyDescent="0.35"/>
  <cols>
    <col min="1" max="1" width="10.140625" style="2" customWidth="1"/>
    <col min="2" max="2" width="77.140625" style="3" customWidth="1"/>
    <col min="3" max="3" width="26.85546875" style="3" customWidth="1"/>
    <col min="4" max="4" width="26.7109375" style="4" customWidth="1"/>
    <col min="5" max="5" width="21.7109375" style="2" customWidth="1"/>
    <col min="6" max="6" width="39.42578125" style="3" customWidth="1"/>
    <col min="7" max="7" width="27.42578125" style="6" customWidth="1"/>
    <col min="8" max="8" width="39.85546875" style="3" customWidth="1"/>
    <col min="9" max="9" width="29.28515625" style="3" customWidth="1"/>
    <col min="10" max="10" width="28.42578125" style="7" customWidth="1"/>
    <col min="11" max="11" width="26.28515625" style="3" customWidth="1"/>
    <col min="12" max="12" width="36.85546875" style="5" customWidth="1"/>
    <col min="13" max="15" width="9.140625" style="3"/>
    <col min="16" max="16384" width="9.140625" style="1"/>
  </cols>
  <sheetData>
    <row r="1" spans="1:15" ht="36" x14ac:dyDescent="0.55000000000000004">
      <c r="A1" s="47" t="str">
        <f>'เฉพาะเจาะจง '!A1:L1</f>
        <v>สรุปผลการดำเนินการจัดซื้อจัดจ้างในรอบเดือน มีนาคม พ.ศ.2567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5" ht="36" x14ac:dyDescent="0.55000000000000004">
      <c r="A2" s="47" t="str">
        <f>'เฉพาะเจาะจง '!A2:L2</f>
        <v>สำนักงานประปาสาขาสุวรรณภูมิ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5" ht="36" x14ac:dyDescent="0.55000000000000004">
      <c r="A3" s="48" t="str">
        <f>'เฉพาะเจาะจง '!A3:L3</f>
        <v>วันที่ 1 เมษายน 2567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5" ht="36" x14ac:dyDescent="0.55000000000000004">
      <c r="A4" s="49" t="s">
        <v>18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5" s="9" customFormat="1" ht="42" customHeight="1" x14ac:dyDescent="0.2">
      <c r="A5" s="50" t="s">
        <v>1</v>
      </c>
      <c r="B5" s="50" t="s">
        <v>5</v>
      </c>
      <c r="C5" s="51" t="s">
        <v>14</v>
      </c>
      <c r="D5" s="51" t="s">
        <v>15</v>
      </c>
      <c r="E5" s="50" t="s">
        <v>6</v>
      </c>
      <c r="F5" s="50" t="s">
        <v>7</v>
      </c>
      <c r="G5" s="50"/>
      <c r="H5" s="50" t="s">
        <v>8</v>
      </c>
      <c r="I5" s="50"/>
      <c r="J5" s="50"/>
      <c r="K5" s="50" t="s">
        <v>9</v>
      </c>
      <c r="L5" s="50" t="s">
        <v>2</v>
      </c>
      <c r="M5" s="8"/>
      <c r="N5" s="8"/>
      <c r="O5" s="8"/>
    </row>
    <row r="6" spans="1:15" s="9" customFormat="1" ht="21" customHeight="1" x14ac:dyDescent="0.2">
      <c r="A6" s="50"/>
      <c r="B6" s="50"/>
      <c r="C6" s="51"/>
      <c r="D6" s="51"/>
      <c r="E6" s="50"/>
      <c r="F6" s="55" t="s">
        <v>3</v>
      </c>
      <c r="G6" s="57" t="s">
        <v>16</v>
      </c>
      <c r="H6" s="55" t="s">
        <v>4</v>
      </c>
      <c r="I6" s="53" t="s">
        <v>19</v>
      </c>
      <c r="J6" s="53" t="s">
        <v>17</v>
      </c>
      <c r="K6" s="50"/>
      <c r="L6" s="50"/>
      <c r="M6" s="8"/>
      <c r="N6" s="8"/>
      <c r="O6" s="8"/>
    </row>
    <row r="7" spans="1:15" s="9" customFormat="1" ht="99" customHeight="1" x14ac:dyDescent="0.2">
      <c r="A7" s="50"/>
      <c r="B7" s="50"/>
      <c r="C7" s="51"/>
      <c r="D7" s="51"/>
      <c r="E7" s="50"/>
      <c r="F7" s="56"/>
      <c r="G7" s="58"/>
      <c r="H7" s="59"/>
      <c r="I7" s="54"/>
      <c r="J7" s="54"/>
      <c r="K7" s="50"/>
      <c r="L7" s="50"/>
      <c r="M7" s="8"/>
      <c r="N7" s="8"/>
      <c r="O7" s="8"/>
    </row>
    <row r="8" spans="1:15" s="10" customFormat="1" ht="176.25" customHeight="1" x14ac:dyDescent="0.2">
      <c r="A8" s="13">
        <v>1</v>
      </c>
      <c r="B8" s="14" t="s">
        <v>34</v>
      </c>
      <c r="C8" s="15">
        <v>18691588.789999999</v>
      </c>
      <c r="D8" s="15">
        <v>14827161</v>
      </c>
      <c r="E8" s="45" t="s">
        <v>22</v>
      </c>
      <c r="F8" s="45" t="s">
        <v>26</v>
      </c>
      <c r="G8" s="15">
        <v>8887392</v>
      </c>
      <c r="H8" s="45" t="str">
        <f t="shared" ref="H8" si="0">F8</f>
        <v>หจก.ปิยชาติ คอนสตรัคชั่น</v>
      </c>
      <c r="I8" s="15">
        <f t="shared" ref="I8" si="1">(J8*100)/107</f>
        <v>8305973.8317757007</v>
      </c>
      <c r="J8" s="15">
        <f t="shared" ref="J8" si="2">G8</f>
        <v>8887392</v>
      </c>
      <c r="K8" s="13" t="s">
        <v>10</v>
      </c>
      <c r="L8" s="26" t="s">
        <v>37</v>
      </c>
    </row>
    <row r="9" spans="1:15" s="10" customFormat="1" ht="48.75" customHeight="1" x14ac:dyDescent="0.2">
      <c r="A9" s="39"/>
      <c r="B9" s="18"/>
      <c r="C9" s="19"/>
      <c r="D9" s="19"/>
      <c r="E9" s="40"/>
      <c r="F9" s="40"/>
      <c r="G9" s="19"/>
      <c r="H9" s="40"/>
      <c r="I9" s="21">
        <f>ROUNDDOWN(SUM(I8:I8),2)</f>
        <v>8305973.8300000001</v>
      </c>
      <c r="J9" s="21">
        <f>SUM(J8:J8)</f>
        <v>8887392</v>
      </c>
      <c r="K9" s="40"/>
      <c r="L9" s="41"/>
    </row>
    <row r="10" spans="1:15" s="3" customFormat="1" ht="36" x14ac:dyDescent="0.55000000000000004">
      <c r="A10" s="17"/>
      <c r="B10" s="12" t="s">
        <v>27</v>
      </c>
      <c r="C10" s="23"/>
      <c r="D10" s="19"/>
      <c r="E10" s="17"/>
      <c r="F10" s="12"/>
      <c r="G10" s="20"/>
      <c r="H10" s="12"/>
      <c r="I10" s="12"/>
      <c r="J10" s="24"/>
      <c r="K10" s="12"/>
      <c r="L10" s="22"/>
    </row>
    <row r="11" spans="1:15" s="3" customFormat="1" ht="17.25" customHeight="1" x14ac:dyDescent="0.55000000000000004">
      <c r="A11" s="17"/>
      <c r="B11" s="12"/>
      <c r="C11" s="12"/>
      <c r="D11" s="25"/>
      <c r="E11" s="17"/>
      <c r="F11" s="12"/>
      <c r="G11" s="20"/>
      <c r="H11" s="12"/>
      <c r="I11" s="12"/>
      <c r="K11" s="12"/>
      <c r="L11" s="22"/>
    </row>
    <row r="12" spans="1:15" s="3" customFormat="1" ht="36" x14ac:dyDescent="0.55000000000000004">
      <c r="A12" s="17"/>
      <c r="B12" s="12"/>
      <c r="C12" s="17" t="s">
        <v>13</v>
      </c>
      <c r="D12" s="25"/>
      <c r="E12" s="17"/>
      <c r="F12" s="12"/>
      <c r="G12" s="20"/>
      <c r="H12" s="12"/>
      <c r="I12" s="12"/>
      <c r="J12" s="24"/>
      <c r="K12" s="12"/>
      <c r="L12" s="22"/>
    </row>
    <row r="13" spans="1:15" s="3" customFormat="1" ht="57" customHeight="1" x14ac:dyDescent="0.55000000000000004">
      <c r="A13" s="17"/>
      <c r="B13" s="12"/>
      <c r="C13" s="12"/>
      <c r="D13" s="25"/>
      <c r="E13" s="17"/>
      <c r="F13" s="12"/>
      <c r="G13" s="20"/>
      <c r="H13" s="12"/>
      <c r="I13" s="12"/>
      <c r="J13" s="24"/>
      <c r="K13" s="12"/>
      <c r="L13" s="22"/>
    </row>
    <row r="14" spans="1:15" s="3" customFormat="1" ht="38.25" customHeight="1" x14ac:dyDescent="0.55000000000000004">
      <c r="A14" s="17"/>
      <c r="B14" s="12"/>
      <c r="C14" s="17" t="s">
        <v>31</v>
      </c>
      <c r="D14" s="25"/>
      <c r="E14" s="17"/>
      <c r="F14" s="12"/>
      <c r="G14" s="20"/>
      <c r="H14" s="12"/>
      <c r="I14" s="12"/>
      <c r="J14" s="24"/>
      <c r="K14" s="12"/>
      <c r="L14" s="22"/>
    </row>
    <row r="15" spans="1:15" s="3" customFormat="1" ht="38.25" customHeight="1" x14ac:dyDescent="0.55000000000000004">
      <c r="A15" s="17"/>
      <c r="B15" s="12"/>
      <c r="C15" s="17" t="s">
        <v>32</v>
      </c>
      <c r="D15" s="25"/>
      <c r="E15" s="17"/>
      <c r="F15" s="12"/>
      <c r="G15" s="20"/>
      <c r="H15" s="12"/>
      <c r="I15" s="12"/>
      <c r="J15" s="24"/>
      <c r="K15" s="12"/>
      <c r="L15" s="22"/>
    </row>
    <row r="16" spans="1:15" s="3" customFormat="1" ht="38.25" customHeight="1" x14ac:dyDescent="0.55000000000000004">
      <c r="A16" s="17"/>
      <c r="B16" s="12"/>
      <c r="C16" s="17" t="s">
        <v>25</v>
      </c>
      <c r="D16" s="25"/>
      <c r="E16" s="17"/>
      <c r="F16" s="12"/>
      <c r="G16" s="20"/>
      <c r="H16" s="12"/>
      <c r="I16" s="12"/>
      <c r="J16" s="24"/>
      <c r="K16" s="12"/>
      <c r="L16" s="22"/>
    </row>
    <row r="17" spans="1:12" ht="36" x14ac:dyDescent="0.55000000000000004">
      <c r="A17" s="17"/>
      <c r="B17" s="12"/>
      <c r="C17" s="12"/>
      <c r="D17" s="25"/>
      <c r="E17" s="17"/>
      <c r="F17" s="12"/>
      <c r="G17" s="20"/>
      <c r="H17" s="12"/>
      <c r="I17" s="12"/>
      <c r="J17" s="24"/>
      <c r="K17" s="12"/>
      <c r="L17" s="22"/>
    </row>
  </sheetData>
  <mergeCells count="18">
    <mergeCell ref="I6:I7"/>
    <mergeCell ref="J6:J7"/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  <mergeCell ref="G6:G7"/>
    <mergeCell ref="H6:H7"/>
  </mergeCells>
  <printOptions horizontalCentered="1"/>
  <pageMargins left="0.19685039370078741" right="0.19685039370078741" top="0.26" bottom="0.3" header="0.25" footer="0.16"/>
  <pageSetup paperSize="9" scale="37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6"/>
  <sheetViews>
    <sheetView tabSelected="1" view="pageBreakPreview" zoomScaleSheetLayoutView="100" workbookViewId="0">
      <pane ySplit="7" topLeftCell="A8" activePane="bottomLeft" state="frozen"/>
      <selection pane="bottomLeft" activeCell="H9" sqref="H9"/>
    </sheetView>
  </sheetViews>
  <sheetFormatPr defaultColWidth="9.140625" defaultRowHeight="23.25" x14ac:dyDescent="0.35"/>
  <cols>
    <col min="1" max="1" width="10.85546875" style="2" customWidth="1"/>
    <col min="2" max="2" width="69.85546875" style="3" customWidth="1"/>
    <col min="3" max="3" width="28.28515625" style="3" customWidth="1"/>
    <col min="4" max="4" width="26.5703125" style="4" customWidth="1"/>
    <col min="5" max="5" width="28.85546875" style="2" customWidth="1"/>
    <col min="6" max="6" width="41" style="3" customWidth="1"/>
    <col min="7" max="7" width="25.85546875" style="6" customWidth="1"/>
    <col min="8" max="8" width="39.85546875" style="3" customWidth="1"/>
    <col min="9" max="9" width="29.42578125" style="3" customWidth="1"/>
    <col min="10" max="10" width="27.85546875" style="7" customWidth="1"/>
    <col min="11" max="11" width="25" style="3" customWidth="1"/>
    <col min="12" max="12" width="35.42578125" style="5" customWidth="1"/>
    <col min="13" max="15" width="9.140625" style="3"/>
    <col min="16" max="16384" width="9.140625" style="1"/>
  </cols>
  <sheetData>
    <row r="1" spans="1:15" ht="36" x14ac:dyDescent="0.55000000000000004">
      <c r="A1" s="47" t="str">
        <f>'ประกวด '!A1:L1</f>
        <v>สรุปผลการดำเนินการจัดซื้อจัดจ้างในรอบเดือน มีนาคม พ.ศ.2567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5" ht="36" x14ac:dyDescent="0.55000000000000004">
      <c r="A2" s="47" t="str">
        <f>'ประกวด '!A2:L2</f>
        <v>สำนักงานประปาสาขาสุวรรณภูมิ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5" ht="36" x14ac:dyDescent="0.55000000000000004">
      <c r="A3" s="48" t="str">
        <f>'ประกวด '!A3:L3</f>
        <v>วันที่ 1 เมษายน 2567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5" ht="36" x14ac:dyDescent="0.55000000000000004">
      <c r="A4" s="49" t="s">
        <v>20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5" s="9" customFormat="1" ht="42" customHeight="1" x14ac:dyDescent="0.2">
      <c r="A5" s="50" t="s">
        <v>1</v>
      </c>
      <c r="B5" s="50" t="s">
        <v>5</v>
      </c>
      <c r="C5" s="51" t="s">
        <v>14</v>
      </c>
      <c r="D5" s="51" t="s">
        <v>15</v>
      </c>
      <c r="E5" s="50" t="s">
        <v>6</v>
      </c>
      <c r="F5" s="50" t="s">
        <v>7</v>
      </c>
      <c r="G5" s="50"/>
      <c r="H5" s="50" t="s">
        <v>8</v>
      </c>
      <c r="I5" s="50"/>
      <c r="J5" s="50"/>
      <c r="K5" s="50" t="s">
        <v>9</v>
      </c>
      <c r="L5" s="50" t="s">
        <v>2</v>
      </c>
      <c r="M5" s="8"/>
      <c r="N5" s="8"/>
      <c r="O5" s="8"/>
    </row>
    <row r="6" spans="1:15" s="9" customFormat="1" ht="57.75" customHeight="1" x14ac:dyDescent="0.2">
      <c r="A6" s="50"/>
      <c r="B6" s="50"/>
      <c r="C6" s="51"/>
      <c r="D6" s="51"/>
      <c r="E6" s="50"/>
      <c r="F6" s="55" t="s">
        <v>3</v>
      </c>
      <c r="G6" s="57" t="s">
        <v>16</v>
      </c>
      <c r="H6" s="55" t="s">
        <v>4</v>
      </c>
      <c r="I6" s="53" t="s">
        <v>23</v>
      </c>
      <c r="J6" s="53" t="s">
        <v>24</v>
      </c>
      <c r="K6" s="50"/>
      <c r="L6" s="50"/>
      <c r="M6" s="8"/>
      <c r="N6" s="8"/>
      <c r="O6" s="8"/>
    </row>
    <row r="7" spans="1:15" s="9" customFormat="1" ht="81.75" customHeight="1" x14ac:dyDescent="0.2">
      <c r="A7" s="50"/>
      <c r="B7" s="50"/>
      <c r="C7" s="51"/>
      <c r="D7" s="51"/>
      <c r="E7" s="50"/>
      <c r="F7" s="56"/>
      <c r="G7" s="58"/>
      <c r="H7" s="59"/>
      <c r="I7" s="54"/>
      <c r="J7" s="54"/>
      <c r="K7" s="50"/>
      <c r="L7" s="50"/>
      <c r="M7" s="8"/>
      <c r="N7" s="8"/>
      <c r="O7" s="8"/>
    </row>
    <row r="8" spans="1:15" s="11" customFormat="1" ht="195" customHeight="1" x14ac:dyDescent="0.2">
      <c r="A8" s="13">
        <v>1</v>
      </c>
      <c r="B8" s="14" t="s">
        <v>40</v>
      </c>
      <c r="C8" s="15">
        <v>14018691.59</v>
      </c>
      <c r="D8" s="15">
        <v>14031056</v>
      </c>
      <c r="E8" s="13" t="s">
        <v>29</v>
      </c>
      <c r="F8" s="38" t="s">
        <v>28</v>
      </c>
      <c r="G8" s="37">
        <v>13577317</v>
      </c>
      <c r="H8" s="45" t="str">
        <f>F8</f>
        <v>บจก.บุญพิศลย์การช่าง</v>
      </c>
      <c r="I8" s="15">
        <f>(J8*100)/107</f>
        <v>12689081.308411215</v>
      </c>
      <c r="J8" s="37">
        <f>G8</f>
        <v>13577317</v>
      </c>
      <c r="K8" s="13" t="s">
        <v>10</v>
      </c>
      <c r="L8" s="16" t="s">
        <v>41</v>
      </c>
      <c r="M8" s="10"/>
      <c r="N8" s="10"/>
      <c r="O8" s="10"/>
    </row>
    <row r="9" spans="1:15" s="3" customFormat="1" ht="42" x14ac:dyDescent="0.55000000000000004">
      <c r="A9" s="17"/>
      <c r="B9" s="12"/>
      <c r="C9" s="19"/>
      <c r="D9" s="19"/>
      <c r="E9" s="17"/>
      <c r="F9" s="12"/>
      <c r="G9" s="20"/>
      <c r="H9" s="12"/>
      <c r="I9" s="21">
        <f>SUM(I8:I8)</f>
        <v>12689081.308411215</v>
      </c>
      <c r="J9" s="21">
        <f>SUM(J8:J8)</f>
        <v>13577317</v>
      </c>
      <c r="K9" s="12"/>
      <c r="L9" s="22"/>
    </row>
    <row r="10" spans="1:15" s="3" customFormat="1" ht="36" x14ac:dyDescent="0.55000000000000004">
      <c r="A10" s="17"/>
      <c r="B10" s="12" t="s">
        <v>27</v>
      </c>
      <c r="C10" s="23"/>
      <c r="D10" s="19"/>
      <c r="E10" s="17"/>
      <c r="F10" s="12"/>
      <c r="G10" s="20"/>
      <c r="H10" s="12"/>
      <c r="I10" s="12"/>
      <c r="J10" s="24"/>
      <c r="K10" s="12"/>
      <c r="L10" s="22"/>
    </row>
    <row r="11" spans="1:15" s="3" customFormat="1" ht="6" customHeight="1" x14ac:dyDescent="0.55000000000000004">
      <c r="A11" s="17"/>
      <c r="B11" s="12"/>
      <c r="C11" s="12"/>
      <c r="D11" s="25"/>
      <c r="E11" s="17"/>
      <c r="F11" s="12"/>
      <c r="G11" s="20"/>
      <c r="H11" s="12"/>
      <c r="I11" s="12"/>
      <c r="J11" s="24"/>
      <c r="K11" s="12"/>
      <c r="L11" s="22"/>
    </row>
    <row r="12" spans="1:15" s="3" customFormat="1" ht="36" x14ac:dyDescent="0.55000000000000004">
      <c r="A12" s="17"/>
      <c r="B12" s="12"/>
      <c r="C12" s="17" t="s">
        <v>13</v>
      </c>
      <c r="D12" s="25"/>
      <c r="E12" s="17"/>
      <c r="F12" s="12"/>
      <c r="G12" s="20"/>
      <c r="H12" s="12"/>
      <c r="I12" s="12"/>
      <c r="J12" s="24"/>
      <c r="K12" s="12"/>
      <c r="L12" s="22"/>
    </row>
    <row r="13" spans="1:15" s="3" customFormat="1" ht="24.75" customHeight="1" x14ac:dyDescent="0.55000000000000004">
      <c r="A13" s="17"/>
      <c r="B13" s="12"/>
      <c r="C13" s="12"/>
      <c r="D13" s="25"/>
      <c r="E13" s="17"/>
      <c r="F13" s="12"/>
      <c r="G13" s="20"/>
      <c r="H13" s="12"/>
      <c r="I13" s="12"/>
      <c r="J13" s="24"/>
      <c r="K13" s="12"/>
      <c r="L13" s="22"/>
    </row>
    <row r="14" spans="1:15" s="3" customFormat="1" ht="30" customHeight="1" x14ac:dyDescent="0.55000000000000004">
      <c r="A14" s="17"/>
      <c r="B14" s="12"/>
      <c r="C14" s="17" t="s">
        <v>31</v>
      </c>
      <c r="D14" s="25"/>
      <c r="E14" s="17"/>
      <c r="F14" s="12"/>
      <c r="G14" s="20"/>
      <c r="H14" s="12"/>
      <c r="I14" s="12"/>
      <c r="J14" s="24"/>
      <c r="K14" s="12"/>
      <c r="L14" s="22"/>
    </row>
    <row r="15" spans="1:15" s="3" customFormat="1" ht="28.5" customHeight="1" x14ac:dyDescent="0.55000000000000004">
      <c r="A15" s="17"/>
      <c r="B15" s="12"/>
      <c r="C15" s="17" t="s">
        <v>32</v>
      </c>
      <c r="D15" s="25"/>
      <c r="E15" s="17"/>
      <c r="F15" s="12"/>
      <c r="G15" s="20"/>
      <c r="H15" s="12"/>
      <c r="I15" s="12"/>
      <c r="J15" s="24"/>
      <c r="K15" s="12"/>
      <c r="L15" s="22"/>
    </row>
    <row r="16" spans="1:15" ht="28.5" customHeight="1" x14ac:dyDescent="0.55000000000000004">
      <c r="A16" s="17"/>
      <c r="B16" s="12"/>
      <c r="C16" s="17" t="s">
        <v>25</v>
      </c>
      <c r="D16" s="25"/>
      <c r="E16" s="17"/>
      <c r="F16" s="12"/>
      <c r="G16" s="20"/>
      <c r="H16" s="12"/>
      <c r="I16" s="12"/>
      <c r="J16" s="24"/>
      <c r="K16" s="12"/>
      <c r="L16" s="22"/>
    </row>
  </sheetData>
  <mergeCells count="18">
    <mergeCell ref="G6:G7"/>
    <mergeCell ref="H6:H7"/>
    <mergeCell ref="I6:I7"/>
    <mergeCell ref="J6:J7"/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</mergeCells>
  <pageMargins left="0.59055118110236204" right="0.196850393700787" top="0.44685039399999998" bottom="0.196850393700787" header="0.196850393700787" footer="0.196850393700787"/>
  <pageSetup paperSize="9" scale="36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เฉพาะเจาะจง </vt:lpstr>
      <vt:lpstr>ประกวด </vt:lpstr>
      <vt:lpstr>คัดเลือก </vt:lpstr>
      <vt:lpstr>'คัดเลือก '!Print_Area</vt:lpstr>
      <vt:lpstr>'เฉพาะเจาะจง '!Print_Area</vt:lpstr>
      <vt:lpstr>'ประกวด '!Print_Area</vt:lpstr>
      <vt:lpstr>'คัดเลือก '!Print_Titles</vt:lpstr>
      <vt:lpstr>'เฉพาะเจาะจง '!Print_Titles</vt:lpstr>
      <vt:lpstr>'ประกวด '!Print_Titles</vt:lpstr>
    </vt:vector>
  </TitlesOfParts>
  <Company>MWA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00102259</dc:creator>
  <cp:lastModifiedBy>ธีรรัตน์ เรืองโรจน์</cp:lastModifiedBy>
  <cp:lastPrinted>2024-04-01T09:54:28Z</cp:lastPrinted>
  <dcterms:created xsi:type="dcterms:W3CDTF">2015-10-28T04:52:24Z</dcterms:created>
  <dcterms:modified xsi:type="dcterms:W3CDTF">2024-06-11T08:11:42Z</dcterms:modified>
</cp:coreProperties>
</file>