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พ.ค.67\"/>
    </mc:Choice>
  </mc:AlternateContent>
  <xr:revisionPtr revIDLastSave="0" documentId="8_{6B6878E6-313B-4107-A5D8-E3030A01F0B9}" xr6:coauthVersionLast="36" xr6:coauthVersionMax="36" xr10:uidLastSave="{00000000-0000-0000-0000-000000000000}"/>
  <bookViews>
    <workbookView xWindow="0" yWindow="0" windowWidth="28800" windowHeight="11625" activeTab="2" xr2:uid="{00000000-000D-0000-FFFF-FFFF00000000}"/>
  </bookViews>
  <sheets>
    <sheet name="เฉพาะเจาะจง " sheetId="1" r:id="rId1"/>
    <sheet name="ประกวด " sheetId="2" r:id="rId2"/>
    <sheet name="คัดเลือก " sheetId="3" r:id="rId3"/>
  </sheets>
  <definedNames>
    <definedName name="_xlnm.Print_Area" localSheetId="2">'คัดเลือก '!$A$1:$L$16</definedName>
    <definedName name="_xlnm.Print_Area" localSheetId="0">'เฉพาะเจาะจง '!$A$1:$L$34</definedName>
    <definedName name="_xlnm.Print_Area" localSheetId="1">'ประกวด '!$A$1:$L$18</definedName>
    <definedName name="_xlnm.Print_Titles" localSheetId="2">'คัดเลือก '!$1:$7</definedName>
    <definedName name="_xlnm.Print_Titles" localSheetId="0">'เฉพาะเจาะจง '!$1:$7</definedName>
    <definedName name="_xlnm.Print_Titles" localSheetId="1">'ประกวด '!$1:$7</definedName>
  </definedNames>
  <calcPr calcId="191029"/>
</workbook>
</file>

<file path=xl/calcChain.xml><?xml version="1.0" encoding="utf-8"?>
<calcChain xmlns="http://schemas.openxmlformats.org/spreadsheetml/2006/main">
  <c r="J10" i="2" l="1"/>
  <c r="I10" i="2" s="1"/>
  <c r="H10" i="2"/>
  <c r="J8" i="2"/>
  <c r="I8" i="2" s="1"/>
  <c r="H8" i="2"/>
  <c r="J8" i="3"/>
  <c r="I8" i="3" s="1"/>
  <c r="H8" i="3"/>
  <c r="J17" i="1"/>
  <c r="I17" i="1" s="1"/>
  <c r="J26" i="1"/>
  <c r="I26" i="1" s="1"/>
  <c r="H26" i="1"/>
  <c r="J25" i="1"/>
  <c r="I25" i="1" s="1"/>
  <c r="H25" i="1"/>
  <c r="J24" i="1"/>
  <c r="I24" i="1" s="1"/>
  <c r="H24" i="1"/>
  <c r="J23" i="1"/>
  <c r="I23" i="1" s="1"/>
  <c r="H23" i="1"/>
  <c r="J22" i="1"/>
  <c r="I22" i="1" s="1"/>
  <c r="H22" i="1"/>
  <c r="J21" i="1"/>
  <c r="I21" i="1" s="1"/>
  <c r="H21" i="1"/>
  <c r="J20" i="1"/>
  <c r="I20" i="1" s="1"/>
  <c r="H20" i="1"/>
  <c r="J19" i="1"/>
  <c r="I19" i="1" s="1"/>
  <c r="H19" i="1"/>
  <c r="J18" i="1"/>
  <c r="I18" i="1" s="1"/>
  <c r="H18" i="1"/>
  <c r="H17" i="1"/>
  <c r="J16" i="1"/>
  <c r="I16" i="1" s="1"/>
  <c r="H16" i="1"/>
  <c r="H13" i="1"/>
  <c r="J13" i="1"/>
  <c r="I13" i="1" s="1"/>
  <c r="H14" i="1"/>
  <c r="J14" i="1"/>
  <c r="I14" i="1" s="1"/>
  <c r="H15" i="1"/>
  <c r="J15" i="1"/>
  <c r="I15" i="1" s="1"/>
  <c r="I9" i="3" l="1"/>
  <c r="J9" i="3"/>
  <c r="C27" i="1" l="1"/>
  <c r="J9" i="1"/>
  <c r="I11" i="2" l="1"/>
  <c r="J12" i="1" l="1"/>
  <c r="I12" i="1" s="1"/>
  <c r="H12" i="1"/>
  <c r="J11" i="1"/>
  <c r="I11" i="1" s="1"/>
  <c r="H11" i="1"/>
  <c r="J10" i="1" l="1"/>
  <c r="I10" i="1" s="1"/>
  <c r="H10" i="1"/>
  <c r="I9" i="1"/>
  <c r="H9" i="1"/>
  <c r="J8" i="1"/>
  <c r="I8" i="1" s="1"/>
  <c r="H8" i="1"/>
  <c r="I27" i="1" l="1"/>
  <c r="J27" i="1"/>
  <c r="J11" i="2"/>
  <c r="A2" i="2" l="1"/>
  <c r="A3" i="2" l="1"/>
  <c r="A3" i="3" s="1"/>
  <c r="A2" i="3"/>
  <c r="A1" i="2"/>
  <c r="A1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ศศิธร ยิ่งเชิดสุข</author>
  </authors>
  <commentList>
    <comment ref="C5" authorId="0" shapeId="0" xr:uid="{00000000-0006-0000-0000-000001000000}">
      <text>
        <r>
          <rPr>
            <b/>
            <sz val="16"/>
            <color indexed="81"/>
            <rFont val="Tahoma"/>
            <family val="2"/>
          </rPr>
          <t>Run tracking
ราคา PR</t>
        </r>
      </text>
    </comment>
    <comment ref="D5" authorId="0" shapeId="0" xr:uid="{00000000-0006-0000-0000-000002000000}">
      <text>
        <r>
          <rPr>
            <b/>
            <sz val="14"/>
            <color indexed="81"/>
            <rFont val="Tahoma"/>
            <family val="2"/>
          </rPr>
          <t>รายงานขอจ้าง
ราคากลาง</t>
        </r>
      </text>
    </comment>
    <comment ref="G6" authorId="0" shapeId="0" xr:uid="{00000000-0006-0000-0000-000003000000}">
      <text>
        <r>
          <rPr>
            <b/>
            <sz val="18"/>
            <color indexed="81"/>
            <rFont val="Tahoma"/>
            <family val="2"/>
          </rPr>
          <t>ราคาที่ออก PO</t>
        </r>
      </text>
    </comment>
  </commentList>
</comments>
</file>

<file path=xl/sharedStrings.xml><?xml version="1.0" encoding="utf-8"?>
<sst xmlns="http://schemas.openxmlformats.org/spreadsheetml/2006/main" count="156" uniqueCount="74">
  <si>
    <t>สำนักงานประปาสาขาสุวรรณภูมิ</t>
  </si>
  <si>
    <t>ลำดับที่</t>
  </si>
  <si>
    <t>ผู้เสนอราคา</t>
  </si>
  <si>
    <t>ผู้ได้รับการคัดเลือก</t>
  </si>
  <si>
    <t>งานที่จัดซื้อหรือจัดจ้าง</t>
  </si>
  <si>
    <t>วิธีซื้อหรือจ้าง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</si>
  <si>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</si>
  <si>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</si>
  <si>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</si>
  <si>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ราคาที่เหมาะสม</t>
  </si>
  <si>
    <t>โดยวิธีเฉพาะเจาะจง</t>
  </si>
  <si>
    <t>วิธีเฉพาะเจาะจง</t>
  </si>
  <si>
    <t>ผู้จัดทำ</t>
  </si>
  <si>
    <t>วงเงินงบประมาณที่จะซื้อหรือจ้าง (ไม่รวมvat)</t>
  </si>
  <si>
    <t>ราคากลาง(รวมvat)</t>
  </si>
  <si>
    <t>ราคาที่เสนอ(รวมvat) (บาท)</t>
  </si>
  <si>
    <t>ราคาที่ตกลงซื้อ/จ้าง(รวมvat) (บาท)</t>
  </si>
  <si>
    <t>โดยวิธีประกวดราคาอิเล็กทรอนิกส์</t>
  </si>
  <si>
    <t>ราคาที่ตกลงซื้อ/จ้าง(ไม่รวมvat) (บาท)</t>
  </si>
  <si>
    <t>โดยวิธีคัดเลือก</t>
  </si>
  <si>
    <t>วงเงินงบประมาณที่จะซื้อหรือจ้าง 
(ไม่รวมvat)</t>
  </si>
  <si>
    <t>ราคาที่
ตกลงซื้อ/จ้าง(ไม่รวมvat) (บาท)</t>
  </si>
  <si>
    <t>ราคาที่
ตกลงซื้อ/จ้าง(รวมvat) (บาท)</t>
  </si>
  <si>
    <t>สจพ.กธบ.สสสภ.</t>
  </si>
  <si>
    <t>หมายเหตุ เป็นราคาที่รวม VAT</t>
  </si>
  <si>
    <t>วิธีประกวดราคาอิเล็กทรอนิกส์</t>
  </si>
  <si>
    <t>วิธีคัดเลือก</t>
  </si>
  <si>
    <t>สรุปผลการดำเนินการจัดซื้อจัดจ้างในรอบเดือน พฤษภาคม พ.ศ.2567</t>
  </si>
  <si>
    <t>วันที่ 5 มิถุนายน 2567</t>
  </si>
  <si>
    <t>หจก. สุวัฒนาคอนสตรัคชั่น</t>
  </si>
  <si>
    <t xml:space="preserve">บจก. กัญญาวัฒน์2020 </t>
  </si>
  <si>
    <t>หจก. เพชรธนพัทธ์ วิศวกรรม</t>
  </si>
  <si>
    <t>หจก. ดิลกพัฒนา เอนจิเนียริ่ง</t>
  </si>
  <si>
    <t>บริษัท ปุณยนุช อินเท็นซ จำกัด</t>
  </si>
  <si>
    <t>บจก.เจริญพาณิชย์การช่าง</t>
  </si>
  <si>
    <t>หจก.พี.พี.แมชชิน2018</t>
  </si>
  <si>
    <t>หจก. อานนท์การช่าง</t>
  </si>
  <si>
    <t>หจก. นาดา วิศวกรรม</t>
  </si>
  <si>
    <t>บจก. เอสดี.วอเตอร์</t>
  </si>
  <si>
    <t>หจก ชลณัฏฐ์ การช่าง</t>
  </si>
  <si>
    <t>หจก ยมนี ก่อสร้าง</t>
  </si>
  <si>
    <t xml:space="preserve">บจก. ปุณยนุช อินเท็นซ </t>
  </si>
  <si>
    <t>หจก. เอ.เจ. แอสไปร์</t>
  </si>
  <si>
    <t xml:space="preserve">บจก. เอสดี.วอเตอร์ </t>
  </si>
  <si>
    <t>บจก. พงษดา</t>
  </si>
  <si>
    <t>หจก. การประปานานา</t>
  </si>
  <si>
    <t>บจก. อัฏฐวิศวกรรม</t>
  </si>
  <si>
    <t>หจก. อินแอนด์ออนเซอร์วิส</t>
  </si>
  <si>
    <t>งานก่อสร้างวางท่อประปาและงานที่เกี่ยวข้อง ด้านลดน้ำสูญเสีย บริเวณซอยฉลองกรุง 53 จากถนนฉลองกรุง ถึงคลองลำกอไผ่ แขวงลำปลาทิว เขตลาดกระบัง กรุงเทพมหานคร พื้นที่สำนักงานประปาสาขาสุวรรณภูมิ</t>
  </si>
  <si>
    <t>งานก่อสร้างวางท่อประปาและงานที่เกี่ยวข้อง งานวางท่อประปาเอกชน จำนวน 1 งาน 2 เส้นทาง 1. โครงการ สราญสิริ รามคำแหง เฟส 3.0 แขวงคลองสองต้นนุ่น เขตลาดกระบัง กรุงเทพมหานคร 2. ติดตั้งหัวดับเพลิงบริเวณ 1/1 ซอยทับยาว แขวงทับยาว เขตลาดกระบัง กรุงเทพมหานคร พื้นที่สำนักงานประปาสาขาสุวรรณภูมิ</t>
  </si>
  <si>
    <t>งานก่อสร้างวางท่อประปาและงานที่เกี่ยวข้อง งานวางท่อประปาเอกชน โครงการ บ้านกลางเมือง THE EDITION บางนา เฟส 2.0 ตำบลบางแก้ว อำเภอบางพลี จังหวัดสมุทรปราการ พื้นที่สำนักงานประปาสาขาสุวรรณภูมิ</t>
  </si>
  <si>
    <t>งานก่อสร้างวางท่อประปาและงานที่เกี่ยวข้อง งานวางท่อประปาเอกชน โครงการ เมเบิล บางนา เฟส 1 ตำบลบางเสาธง อำเภอบางเสาธง จังหวัดสมุทรปราการ พื้นที่สำนักงานประปาสาขาสุวรรณภูมิ</t>
  </si>
  <si>
    <t>งานก่อสร้างวางท่อประปาและงานที่เกี่ยวข้อง งานวางท่อประปาขยายเขตบริการให้เต็มพื้นที่ทั่วชุมชนเมือง บริเวณถนน คสล. หมู่ที่ 11 และเชื่อมต่อคลองอีโด๊ก หมู่ที่ 7 ตำบลศีรษะจรเข้น้อย อำเภอบางเสาธง จังหวัดสมุทรปราการ พื้นที่สำนักงานประปาสาขาสุวรรณภูมิ</t>
  </si>
  <si>
    <t>งานก่อสร้างวางท่อประปาและงานที่เกี่ยวข้อง งานวางท่อประปาเอกชน บริเวณโครงการ เนอวานา เอเลเมนท์-บางนา เฟส 6.0 ตำบลราชาเทวะ อำเภอบางพลี จังหวัดสมุทรปราการ พื้นที่สำนักงานประปาสาขาสุวรรณภูมิ</t>
  </si>
  <si>
    <t>งานซ่อมเครนของรถบรรทุก (ดีเซล) ขนาด 6 ตัน ทะเบียนรถ 51-9157 กทม.</t>
  </si>
  <si>
    <t>งานก่อสร้างวางท่อประปาและงานที่เกี่ยวข้อง งานวางท่อประปาเอกชน โครงการ เศรษฐสิริ บางนา เฟส 2.0 ตำบลบางพลีใหญ่ อำเภอบางพลี จังหวัดสมุทรปราการ พื้นที่สำนักงานประปาสาขาสุวรรณภูมิ</t>
  </si>
  <si>
    <t>งานก่อสร้างวางท่อประปาและงานที่เกี่ยวข้อง งานวางท่อประปาเอกชน บริเวณโครงการ อณาสิริ บางนา เฟส 8.0 ตำบลบางเสาธง อำเภอบางเสาธง จังหวัดสมุทรปราการ พื้นที่สำนักงานประปาสาขาสุวรรณภูมิ</t>
  </si>
  <si>
    <t>งานก่อสร้างวางท่อประปาและงานที่เกี่ยวข้อง งานวางท่อประปาเอกชน โครงการ เทรนดี้ ธารา บางนา เฟส 7 ตำบลบางโฉลง อำเภอบางพลี จังหวัดสมุทรปราการ พื้นที่สำนักงานประปาสาขาสุวรรณภูมิ</t>
  </si>
  <si>
    <t>งานก่อสร้างวางท่อประปาและงานที่เกี่ยวข้อง เพื่อวางท่อประปาปรับปรุงกำลังน้ำและปรับปรุงร่วมหน่วยงานภายนอก พื้นที่สำนักงานประปาสาขาสุวรรณภูมิ</t>
  </si>
  <si>
    <t>งานก่อสร้างวางท่อประปาและงานที่เกี่ยวข้อง งานวางท่อประปาเอกชน บริเวณโครงการ คิทท์ บางนา กม.29 ตำบลบางบ่อ อำเภอบางบ่อ จังหวัดสมุทรปราการ พื้นที่สำนักงานประปาสาขาสุวรรณภูมิ</t>
  </si>
  <si>
    <t>งานก่อสร้างวางท่อประปาและงานที่เกี่ยวข้อง งานวางท่อประปาเอกชน บริเวณโครงการ NANTAWAN Bangna km15 เฟส 3.2 ตำบลบางโฉลง อำเภอบางพลี จังหวัดสมุทรปราการ พื้นที่สำนักงานประปาสาขาสุวรรณภูมิ</t>
  </si>
  <si>
    <t>งานก่อสร้างวางท่อประปาและงานที่เกี่ยวข้อง งานวางท่อประปาเอกชน โครงการ วิลล่า 168 นิว กรุงเทพกรีฑา เฟส 1 แขวงคลองสองต้นนุ่น เขตลาดกระบัง กรุงเทพมหานคร พื้นที่สำนักงานประปาสาขาสุวรรณภูมิ</t>
  </si>
  <si>
    <t>งานก่อสร้างวางท่อประปาและงานที่เกี่ยวข้อง งานวางท่อประปาเอกชน บริเวณโครงการ เซนส์ บางนา-สุวรรณภูมิ เฟส 5 ตำบลราชาเทวะ อำเภอบางพลี จังหวัดสมุทรปราการ พื้นที่สำนักงานประปาสาขาสุวรรณภูมิ</t>
  </si>
  <si>
    <t>งานก่อสร้างวางท่อประปาและงานที่เกี่ยวข้อง งานวางท่อประปาเอกชน โครงการ มายกรีน บางนา กม.29 เฟส 2 ตำบลบ้านระกาศ อำเภอบางบ่อ จังหวัดสมุทรปราการ พื้นที่สำนักงานประปาสาขาสุวรรณภูมิ</t>
  </si>
  <si>
    <t>งานก่อสร้างวางท่อประปาและงานที่เกี่ยวข้อง งานวางท่อประปาเอกชน โครงการ เดอะแพลนท์ บางนา-วงแหวน เฟส 5 ตำบลราชาเทวะ อำเภอบางพลี จังหวัดสมุทรปราการ พื้นที่สำนักงานประปาสาขาสุวรรณภูมิ</t>
  </si>
  <si>
    <t>งานก่อสร้างวางท่อประปาและงานที่เกี่ยวข้อง งานวางท่อประปาเอกชน บริเวณโครงการ โนระ บางนา เฟส 9 ตำบลบางพลีใหญ่ อำเภอบางพลี จังหวัดสมุทรปราการ พื้นที่สำนักงานประปาสาขาสุวรรณภูมิ</t>
  </si>
  <si>
    <t xml:space="preserve">งานก่อสร้างวางท่อประปาและงานที่เกี่ยวข้อง งานวางท่อประปาเอกชน จำนวน 1 งาน 2 เส้นทาง 1. บริเวณโครงการ สิริ อเวนิว บางนา 5 ตำบลบางบ่อ อำเภอบางบ่อ จังหวัดสมุทรปราการ 2. คอนโดมี บางบ่อ อาคาร E ตำบลบางบ่อ อำเภอบางบ่อ จังหวัดสมุทรปราการ พื้นที่สำนักงานประปาสาขาสุวรรณภูมิ </t>
  </si>
  <si>
    <t>งานก่อสร้างวางท่อประปาและงานที่เกี่ยวข้อง งานวางท่อประปาเอกชน จำนวน 1 งาน 2 เส้นทาง 1. โครงการ The Extenso ลาดกระบัง เฟส 4.0 แขวงขุมทอง เขตลาดกระบัง กรุงเทพมหานคร 2. โครงการ บ้านราชพฤกษ์ ลาดกระบัง แขวงขุมทอง เขตลาดกระบัง กรุงเทพมหานคร พื้นที่สำนักงานประปาสาขาสุวรรณภูมิ</t>
  </si>
  <si>
    <t>งานก่อสร้างวางท่อประปาและงานที่เกี่ยวข้อง งานวางท่อประปาเอกชน บริเวณโครงการ แกรนด์ บางกอก บูเลอวาร์ด กรุงเทพกรีฑา (GBB-KT) เฟส 4.0 แขวงคลองสามประเวศ เขตลาดกระบัง กรุงเทพมหานคร พื้นที่สำนักงานประปาสาขาสุวรรณภูมิ</t>
  </si>
  <si>
    <t>งานก่อสร้างวางท่อประปาและงานที่เกี่ยวข้อง งานวางท่อประปาเอกชน บริเวณโครงการ พฤกษาวิลล์ 123 บางนา-สุขาภิบาล 2 เฟส 8.0 ตำบลราชาเทวะ อำเภอบางพลี จังหวัดสมุทรปราการ พื้นที่สำนักงานประปาสาขาสุวรรณภูมิ</t>
  </si>
  <si>
    <t>งานก่อสร้างวางท่อประปาและงานที่เกี่ยวข้อง งานวางท่อประปาเอกชน บริเวณโครงการ บ้านนิรติ ศรีวารี บางนา เฟส 1.0 ตำบลบางโฉลง อำเภอบางพลี จังหวัดสมุทรปราการ พื้นที่สำนักงานประปาสาขาสุวรรณภูมิ</t>
  </si>
  <si>
    <t>(นางสาวศศิธร ยิ่งเชิดสุข)</t>
  </si>
  <si>
    <t>พนักงานสารสนเทศ 2</t>
  </si>
  <si>
    <t>หมายเหตุ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</si>
</sst>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8" x14ac:knownFonts="1">
    <font>
      <sz val="10"/>
      <name val="Arial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8"/>
      <name val="TH SarabunPSK"/>
      <family val="2"/>
    </font>
    <font>
      <sz val="11"/>
      <color indexed="8"/>
      <name val="Tahoma"/>
      <family val="2"/>
      <charset val="222"/>
    </font>
    <font>
      <b/>
      <sz val="28"/>
      <name val="TH SarabunPSK"/>
      <family val="2"/>
    </font>
    <font>
      <sz val="28"/>
      <name val="TH SarabunPSK"/>
      <family val="2"/>
    </font>
    <font>
      <b/>
      <u/>
      <sz val="28"/>
      <name val="TH SarabunPSK"/>
      <family val="2"/>
    </font>
    <font>
      <sz val="28"/>
      <color theme="1"/>
      <name val="TH SarabunPSK"/>
      <family val="2"/>
    </font>
    <font>
      <b/>
      <i/>
      <u/>
      <sz val="28"/>
      <name val="TH SarabunPSK"/>
      <family val="2"/>
    </font>
    <font>
      <sz val="26"/>
      <color theme="1"/>
      <name val="TH SarabunPSK"/>
      <family val="2"/>
    </font>
    <font>
      <sz val="24"/>
      <name val="TH SarabunPSK"/>
      <family val="2"/>
    </font>
    <font>
      <b/>
      <sz val="16"/>
      <color indexed="81"/>
      <name val="Tahoma"/>
      <family val="2"/>
    </font>
    <font>
      <b/>
      <sz val="18"/>
      <color indexed="81"/>
      <name val="Tahoma"/>
      <family val="2"/>
    </font>
    <font>
      <b/>
      <sz val="14"/>
      <color indexed="81"/>
      <name val="Tahoma"/>
      <family val="2"/>
    </font>
    <font>
      <sz val="20"/>
      <name val="TH SarabunPSK"/>
      <family val="2"/>
    </font>
    <font>
      <sz val="2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43" fontId="4" fillId="0" borderId="0" xfId="1" applyNumberFormat="1" applyFont="1" applyFill="1"/>
    <xf numFmtId="0" fontId="4" fillId="0" borderId="0" xfId="0" applyNumberFormat="1" applyFont="1" applyFill="1" applyAlignment="1">
      <alignment horizontal="left" vertical="center"/>
    </xf>
    <xf numFmtId="187" fontId="4" fillId="0" borderId="0" xfId="1" applyNumberFormat="1" applyFont="1" applyFill="1"/>
    <xf numFmtId="187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7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3" fontId="7" fillId="0" borderId="3" xfId="1" applyNumberFormat="1" applyFont="1" applyFill="1" applyBorder="1" applyAlignment="1">
      <alignment vertic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NumberFormat="1" applyFont="1" applyFill="1" applyBorder="1" applyAlignment="1">
      <alignment vertical="center"/>
    </xf>
    <xf numFmtId="187" fontId="7" fillId="0" borderId="0" xfId="1" applyNumberFormat="1" applyFont="1" applyFill="1"/>
    <xf numFmtId="4" fontId="10" fillId="0" borderId="0" xfId="1" applyNumberFormat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Font="1" applyFill="1" applyBorder="1"/>
    <xf numFmtId="187" fontId="7" fillId="0" borderId="0" xfId="1" applyNumberFormat="1" applyFont="1" applyFill="1" applyAlignment="1">
      <alignment horizontal="right"/>
    </xf>
    <xf numFmtId="43" fontId="7" fillId="0" borderId="0" xfId="1" applyNumberFormat="1" applyFont="1" applyFill="1"/>
    <xf numFmtId="0" fontId="11" fillId="0" borderId="3" xfId="31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0" fontId="12" fillId="0" borderId="0" xfId="0" applyFont="1"/>
    <xf numFmtId="0" fontId="12" fillId="0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center"/>
    </xf>
    <xf numFmtId="187" fontId="12" fillId="0" borderId="0" xfId="1" applyNumberFormat="1" applyFont="1" applyFill="1"/>
    <xf numFmtId="0" fontId="12" fillId="0" borderId="0" xfId="0" applyNumberFormat="1" applyFont="1" applyFill="1" applyAlignment="1">
      <alignment horizontal="left" vertical="center"/>
    </xf>
    <xf numFmtId="187" fontId="12" fillId="0" borderId="0" xfId="1" applyNumberFormat="1" applyFont="1" applyFill="1" applyAlignment="1">
      <alignment horizontal="right"/>
    </xf>
    <xf numFmtId="43" fontId="12" fillId="0" borderId="0" xfId="1" applyNumberFormat="1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1" fillId="0" borderId="0" xfId="31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43" fontId="7" fillId="0" borderId="0" xfId="1" applyNumberFormat="1" applyFont="1" applyFill="1" applyAlignment="1">
      <alignment vertical="center"/>
    </xf>
    <xf numFmtId="187" fontId="7" fillId="0" borderId="0" xfId="1" applyNumberFormat="1" applyFont="1" applyFill="1" applyAlignment="1">
      <alignment vertical="center"/>
    </xf>
    <xf numFmtId="187" fontId="7" fillId="0" borderId="0" xfId="1" applyNumberFormat="1" applyFont="1" applyFill="1" applyAlignment="1">
      <alignment horizontal="right" vertical="center"/>
    </xf>
    <xf numFmtId="0" fontId="12" fillId="0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43" fontId="16" fillId="0" borderId="0" xfId="1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left"/>
    </xf>
    <xf numFmtId="4" fontId="7" fillId="0" borderId="0" xfId="0" applyNumberFormat="1" applyFont="1" applyFill="1"/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43" fontId="7" fillId="0" borderId="7" xfId="0" applyNumberFormat="1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left" vertical="center" wrapText="1"/>
    </xf>
    <xf numFmtId="0" fontId="12" fillId="0" borderId="0" xfId="0" applyFont="1" applyAlignment="1">
      <alignment vertical="top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top" wrapText="1"/>
    </xf>
    <xf numFmtId="187" fontId="7" fillId="0" borderId="5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3" fontId="7" fillId="0" borderId="3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center" wrapText="1"/>
    </xf>
    <xf numFmtId="187" fontId="7" fillId="0" borderId="5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33">
    <cellStyle name="Comma" xfId="1" builtinId="3"/>
    <cellStyle name="Excel Built-in Normal" xfId="2" xr:uid="{00000000-0005-0000-0000-000001000000}"/>
    <cellStyle name="Excel Built-in Normal 2" xfId="3" xr:uid="{00000000-0005-0000-0000-000002000000}"/>
    <cellStyle name="Normal" xfId="0" builtinId="0"/>
    <cellStyle name="Normal 10" xfId="4" xr:uid="{00000000-0005-0000-0000-000004000000}"/>
    <cellStyle name="Normal 11" xfId="5" xr:uid="{00000000-0005-0000-0000-000005000000}"/>
    <cellStyle name="Normal 12" xfId="6" xr:uid="{00000000-0005-0000-0000-000006000000}"/>
    <cellStyle name="Normal 12 2" xfId="7" xr:uid="{00000000-0005-0000-0000-000007000000}"/>
    <cellStyle name="Normal 13" xfId="8" xr:uid="{00000000-0005-0000-0000-000008000000}"/>
    <cellStyle name="Normal 13 2" xfId="9" xr:uid="{00000000-0005-0000-0000-000009000000}"/>
    <cellStyle name="Normal 14" xfId="10" xr:uid="{00000000-0005-0000-0000-00000A000000}"/>
    <cellStyle name="Normal 14 2" xfId="11" xr:uid="{00000000-0005-0000-0000-00000B000000}"/>
    <cellStyle name="Normal 15" xfId="12" xr:uid="{00000000-0005-0000-0000-00000C000000}"/>
    <cellStyle name="Normal 15 2" xfId="13" xr:uid="{00000000-0005-0000-0000-00000D000000}"/>
    <cellStyle name="Normal 16" xfId="14" xr:uid="{00000000-0005-0000-0000-00000E000000}"/>
    <cellStyle name="Normal 16 2" xfId="15" xr:uid="{00000000-0005-0000-0000-00000F000000}"/>
    <cellStyle name="Normal 16 3" xfId="31" xr:uid="{00000000-0005-0000-0000-000010000000}"/>
    <cellStyle name="Normal 2" xfId="16" xr:uid="{00000000-0005-0000-0000-000011000000}"/>
    <cellStyle name="Normal 2 2" xfId="17" xr:uid="{00000000-0005-0000-0000-000012000000}"/>
    <cellStyle name="Normal 2 3" xfId="18" xr:uid="{00000000-0005-0000-0000-000013000000}"/>
    <cellStyle name="Normal 2 4" xfId="19" xr:uid="{00000000-0005-0000-0000-000014000000}"/>
    <cellStyle name="Normal 2 5" xfId="20" xr:uid="{00000000-0005-0000-0000-000015000000}"/>
    <cellStyle name="Normal 2 6" xfId="21" xr:uid="{00000000-0005-0000-0000-000016000000}"/>
    <cellStyle name="Normal 2 7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rmal 6" xfId="26" xr:uid="{00000000-0005-0000-0000-00001B000000}"/>
    <cellStyle name="Normal 7" xfId="27" xr:uid="{00000000-0005-0000-0000-00001C000000}"/>
    <cellStyle name="Normal 8" xfId="28" xr:uid="{00000000-0005-0000-0000-00001D000000}"/>
    <cellStyle name="Normal 9" xfId="29" xr:uid="{00000000-0005-0000-0000-00001E000000}"/>
    <cellStyle name="Note 2" xfId="30" xr:uid="{00000000-0005-0000-0000-00001F000000}"/>
    <cellStyle name="เครื่องหมายจุลภาค 2" xfId="32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3"/>
  <sheetViews>
    <sheetView view="pageBreakPreview" topLeftCell="C1" zoomScale="60" workbookViewId="0">
      <pane ySplit="7" topLeftCell="A8" activePane="bottomLeft" state="frozen"/>
      <selection pane="bottomLeft" activeCell="D9" sqref="D9"/>
    </sheetView>
  </sheetViews>
  <sheetFormatPr defaultColWidth="9.140625" defaultRowHeight="30.75" x14ac:dyDescent="0.45"/>
  <cols>
    <col min="1" max="1" width="9.5703125" style="31" customWidth="1"/>
    <col min="2" max="2" width="87" style="55" customWidth="1"/>
    <col min="3" max="3" width="30.7109375" style="26" customWidth="1"/>
    <col min="4" max="4" width="28" style="35" customWidth="1"/>
    <col min="5" max="5" width="26.140625" style="31" customWidth="1"/>
    <col min="6" max="6" width="44.85546875" style="26" customWidth="1"/>
    <col min="7" max="7" width="25.85546875" style="32" customWidth="1"/>
    <col min="8" max="8" width="45.42578125" style="26" customWidth="1"/>
    <col min="9" max="9" width="27.85546875" style="26" customWidth="1"/>
    <col min="10" max="10" width="27.85546875" style="34" customWidth="1"/>
    <col min="11" max="11" width="25.140625" style="26" customWidth="1"/>
    <col min="12" max="12" width="36" style="33" customWidth="1"/>
    <col min="13" max="15" width="9.140625" style="26"/>
    <col min="16" max="16384" width="9.140625" style="27"/>
  </cols>
  <sheetData>
    <row r="1" spans="1:15" ht="36" x14ac:dyDescent="0.55000000000000004">
      <c r="A1" s="68" t="s">
        <v>27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5" ht="36" x14ac:dyDescent="0.55000000000000004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5" ht="36" x14ac:dyDescent="0.55000000000000004">
      <c r="A3" s="69" t="s">
        <v>28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5" ht="36" x14ac:dyDescent="0.55000000000000004">
      <c r="A4" s="70" t="s">
        <v>10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5" s="29" customFormat="1" ht="35.25" customHeight="1" x14ac:dyDescent="0.2">
      <c r="A5" s="71" t="s">
        <v>1</v>
      </c>
      <c r="B5" s="71" t="s">
        <v>4</v>
      </c>
      <c r="C5" s="72" t="s">
        <v>20</v>
      </c>
      <c r="D5" s="73" t="s">
        <v>14</v>
      </c>
      <c r="E5" s="71" t="s">
        <v>5</v>
      </c>
      <c r="F5" s="71" t="s">
        <v>6</v>
      </c>
      <c r="G5" s="71"/>
      <c r="H5" s="71" t="s">
        <v>7</v>
      </c>
      <c r="I5" s="71"/>
      <c r="J5" s="71"/>
      <c r="K5" s="71" t="s">
        <v>8</v>
      </c>
      <c r="L5" s="71" t="s">
        <v>73</v>
      </c>
      <c r="M5" s="28"/>
      <c r="N5" s="28"/>
      <c r="O5" s="28"/>
    </row>
    <row r="6" spans="1:15" s="29" customFormat="1" ht="30.75" customHeight="1" x14ac:dyDescent="0.2">
      <c r="A6" s="71"/>
      <c r="B6" s="71"/>
      <c r="C6" s="72"/>
      <c r="D6" s="73"/>
      <c r="E6" s="71"/>
      <c r="F6" s="64" t="s">
        <v>2</v>
      </c>
      <c r="G6" s="75" t="s">
        <v>15</v>
      </c>
      <c r="H6" s="64" t="s">
        <v>3</v>
      </c>
      <c r="I6" s="66" t="s">
        <v>18</v>
      </c>
      <c r="J6" s="66" t="s">
        <v>16</v>
      </c>
      <c r="K6" s="71"/>
      <c r="L6" s="71"/>
      <c r="M6" s="28"/>
      <c r="N6" s="28"/>
      <c r="O6" s="28"/>
    </row>
    <row r="7" spans="1:15" s="29" customFormat="1" ht="90" customHeight="1" x14ac:dyDescent="0.2">
      <c r="A7" s="71"/>
      <c r="B7" s="71"/>
      <c r="C7" s="72"/>
      <c r="D7" s="73"/>
      <c r="E7" s="71"/>
      <c r="F7" s="74"/>
      <c r="G7" s="76"/>
      <c r="H7" s="65"/>
      <c r="I7" s="67"/>
      <c r="J7" s="67"/>
      <c r="K7" s="71"/>
      <c r="L7" s="71"/>
      <c r="M7" s="28"/>
      <c r="N7" s="28"/>
      <c r="O7" s="28"/>
    </row>
    <row r="8" spans="1:15" s="30" customFormat="1" ht="246" customHeight="1" x14ac:dyDescent="0.2">
      <c r="A8" s="13">
        <v>1</v>
      </c>
      <c r="B8" s="14" t="s">
        <v>49</v>
      </c>
      <c r="C8" s="15">
        <v>123612.15</v>
      </c>
      <c r="D8" s="15">
        <v>132265</v>
      </c>
      <c r="E8" s="13" t="s">
        <v>11</v>
      </c>
      <c r="F8" s="52" t="s">
        <v>32</v>
      </c>
      <c r="G8" s="15">
        <v>128251</v>
      </c>
      <c r="H8" s="40" t="str">
        <f t="shared" ref="H8:H12" si="0">F8</f>
        <v>หจก. ดิลกพัฒนา เอนจิเนียริ่ง</v>
      </c>
      <c r="I8" s="15">
        <f t="shared" ref="I8:I12" si="1">ROUND((J8*100)/107,2)</f>
        <v>119860.75</v>
      </c>
      <c r="J8" s="15">
        <f t="shared" ref="J8:J12" si="2">G8</f>
        <v>128251</v>
      </c>
      <c r="K8" s="13" t="s">
        <v>9</v>
      </c>
      <c r="L8" s="25"/>
    </row>
    <row r="9" spans="1:15" s="30" customFormat="1" ht="162.75" customHeight="1" x14ac:dyDescent="0.2">
      <c r="A9" s="13">
        <v>2</v>
      </c>
      <c r="B9" s="14" t="s">
        <v>50</v>
      </c>
      <c r="C9" s="15">
        <v>176262.62</v>
      </c>
      <c r="D9" s="15">
        <v>188601</v>
      </c>
      <c r="E9" s="13" t="s">
        <v>11</v>
      </c>
      <c r="F9" s="52" t="s">
        <v>33</v>
      </c>
      <c r="G9" s="15">
        <v>182637</v>
      </c>
      <c r="H9" s="39" t="str">
        <f t="shared" si="0"/>
        <v>บริษัท ปุณยนุช อินเท็นซ จำกัด</v>
      </c>
      <c r="I9" s="15">
        <f t="shared" si="1"/>
        <v>170688.79</v>
      </c>
      <c r="J9" s="15">
        <f>G9</f>
        <v>182637</v>
      </c>
      <c r="K9" s="13" t="s">
        <v>9</v>
      </c>
      <c r="L9" s="25"/>
    </row>
    <row r="10" spans="1:15" s="30" customFormat="1" ht="165.75" customHeight="1" x14ac:dyDescent="0.2">
      <c r="A10" s="13">
        <v>3</v>
      </c>
      <c r="B10" s="14" t="s">
        <v>51</v>
      </c>
      <c r="C10" s="15">
        <v>178749.53</v>
      </c>
      <c r="D10" s="15">
        <v>191262</v>
      </c>
      <c r="E10" s="13" t="s">
        <v>11</v>
      </c>
      <c r="F10" s="52" t="s">
        <v>34</v>
      </c>
      <c r="G10" s="15">
        <v>185224</v>
      </c>
      <c r="H10" s="41" t="str">
        <f t="shared" si="0"/>
        <v>บจก.เจริญพาณิชย์การช่าง</v>
      </c>
      <c r="I10" s="15">
        <f>ROUND((J10*100)/107,2)</f>
        <v>173106.54</v>
      </c>
      <c r="J10" s="15">
        <f t="shared" si="2"/>
        <v>185224</v>
      </c>
      <c r="K10" s="13" t="s">
        <v>9</v>
      </c>
      <c r="L10" s="25"/>
    </row>
    <row r="11" spans="1:15" s="30" customFormat="1" ht="165.75" customHeight="1" x14ac:dyDescent="0.2">
      <c r="A11" s="13">
        <v>4</v>
      </c>
      <c r="B11" s="14" t="s">
        <v>53</v>
      </c>
      <c r="C11" s="15">
        <v>232730.84</v>
      </c>
      <c r="D11" s="15">
        <v>249022</v>
      </c>
      <c r="E11" s="13" t="s">
        <v>11</v>
      </c>
      <c r="F11" s="52" t="s">
        <v>32</v>
      </c>
      <c r="G11" s="15">
        <v>241487</v>
      </c>
      <c r="H11" s="42" t="str">
        <f t="shared" si="0"/>
        <v>หจก. ดิลกพัฒนา เอนจิเนียริ่ง</v>
      </c>
      <c r="I11" s="15">
        <f>ROUND((J11*100)/107,2)</f>
        <v>225688.79</v>
      </c>
      <c r="J11" s="15">
        <f t="shared" si="2"/>
        <v>241487</v>
      </c>
      <c r="K11" s="13" t="s">
        <v>9</v>
      </c>
      <c r="L11" s="25"/>
    </row>
    <row r="12" spans="1:15" s="30" customFormat="1" ht="153" customHeight="1" x14ac:dyDescent="0.2">
      <c r="A12" s="13">
        <v>5</v>
      </c>
      <c r="B12" s="14" t="s">
        <v>54</v>
      </c>
      <c r="C12" s="15">
        <v>15000</v>
      </c>
      <c r="D12" s="15">
        <v>14787.4</v>
      </c>
      <c r="E12" s="13" t="s">
        <v>11</v>
      </c>
      <c r="F12" s="52" t="s">
        <v>35</v>
      </c>
      <c r="G12" s="15">
        <v>14787.4</v>
      </c>
      <c r="H12" s="42" t="str">
        <f t="shared" si="0"/>
        <v>หจก.พี.พี.แมชชิน2018</v>
      </c>
      <c r="I12" s="15">
        <f t="shared" si="1"/>
        <v>13820</v>
      </c>
      <c r="J12" s="15">
        <f t="shared" si="2"/>
        <v>14787.4</v>
      </c>
      <c r="K12" s="13" t="s">
        <v>9</v>
      </c>
      <c r="L12" s="25"/>
    </row>
    <row r="13" spans="1:15" s="30" customFormat="1" ht="144" x14ac:dyDescent="0.2">
      <c r="A13" s="13">
        <v>6</v>
      </c>
      <c r="B13" s="14" t="s">
        <v>55</v>
      </c>
      <c r="C13" s="15">
        <v>242656.07</v>
      </c>
      <c r="D13" s="15">
        <v>259642</v>
      </c>
      <c r="E13" s="13" t="s">
        <v>11</v>
      </c>
      <c r="F13" s="52" t="s">
        <v>36</v>
      </c>
      <c r="G13" s="15">
        <v>251653</v>
      </c>
      <c r="H13" s="52" t="str">
        <f t="shared" ref="H13:H15" si="3">F13</f>
        <v>หจก. อานนท์การช่าง</v>
      </c>
      <c r="I13" s="15">
        <f t="shared" ref="I13:I15" si="4">ROUND((J13*100)/107,2)</f>
        <v>235189.72</v>
      </c>
      <c r="J13" s="15">
        <f t="shared" ref="J13:J15" si="5">G13</f>
        <v>251653</v>
      </c>
      <c r="K13" s="13" t="s">
        <v>9</v>
      </c>
      <c r="L13" s="25"/>
    </row>
    <row r="14" spans="1:15" s="30" customFormat="1" ht="144" x14ac:dyDescent="0.2">
      <c r="A14" s="13">
        <v>7</v>
      </c>
      <c r="B14" s="14" t="s">
        <v>56</v>
      </c>
      <c r="C14" s="15">
        <v>149025.23000000001</v>
      </c>
      <c r="D14" s="15">
        <v>159457</v>
      </c>
      <c r="E14" s="13" t="s">
        <v>11</v>
      </c>
      <c r="F14" s="52" t="s">
        <v>37</v>
      </c>
      <c r="G14" s="15">
        <v>154551</v>
      </c>
      <c r="H14" s="52" t="str">
        <f t="shared" si="3"/>
        <v>หจก. นาดา วิศวกรรม</v>
      </c>
      <c r="I14" s="15">
        <f t="shared" si="4"/>
        <v>144440.19</v>
      </c>
      <c r="J14" s="15">
        <f t="shared" si="5"/>
        <v>154551</v>
      </c>
      <c r="K14" s="13" t="s">
        <v>9</v>
      </c>
      <c r="L14" s="25"/>
    </row>
    <row r="15" spans="1:15" s="30" customFormat="1" ht="144" x14ac:dyDescent="0.2">
      <c r="A15" s="13">
        <v>8</v>
      </c>
      <c r="B15" s="14" t="s">
        <v>57</v>
      </c>
      <c r="C15" s="15">
        <v>169384.11</v>
      </c>
      <c r="D15" s="15">
        <v>181241</v>
      </c>
      <c r="E15" s="13" t="s">
        <v>11</v>
      </c>
      <c r="F15" s="52" t="s">
        <v>38</v>
      </c>
      <c r="G15" s="15">
        <v>175774</v>
      </c>
      <c r="H15" s="52" t="str">
        <f t="shared" si="3"/>
        <v>บจก. เอสดี.วอเตอร์</v>
      </c>
      <c r="I15" s="15">
        <f t="shared" si="4"/>
        <v>164274.76999999999</v>
      </c>
      <c r="J15" s="15">
        <f t="shared" si="5"/>
        <v>175774</v>
      </c>
      <c r="K15" s="13" t="s">
        <v>9</v>
      </c>
      <c r="L15" s="25"/>
    </row>
    <row r="16" spans="1:15" s="30" customFormat="1" ht="144" x14ac:dyDescent="0.2">
      <c r="A16" s="13">
        <v>9</v>
      </c>
      <c r="B16" s="14" t="s">
        <v>59</v>
      </c>
      <c r="C16" s="15">
        <v>118436.45</v>
      </c>
      <c r="D16" s="15">
        <v>126727</v>
      </c>
      <c r="E16" s="13" t="s">
        <v>11</v>
      </c>
      <c r="F16" s="52" t="s">
        <v>30</v>
      </c>
      <c r="G16" s="15">
        <v>122894</v>
      </c>
      <c r="H16" s="52" t="str">
        <f t="shared" ref="H16:H26" si="6">F16</f>
        <v xml:space="preserve">บจก. กัญญาวัฒน์2020 </v>
      </c>
      <c r="I16" s="15">
        <f t="shared" ref="I16:I26" si="7">ROUND((J16*100)/107,2)</f>
        <v>114854.21</v>
      </c>
      <c r="J16" s="15">
        <f t="shared" ref="J16:J26" si="8">G16</f>
        <v>122894</v>
      </c>
      <c r="K16" s="13" t="s">
        <v>9</v>
      </c>
      <c r="L16" s="25"/>
    </row>
    <row r="17" spans="1:15" s="30" customFormat="1" ht="144" x14ac:dyDescent="0.2">
      <c r="A17" s="13">
        <v>10</v>
      </c>
      <c r="B17" s="14" t="s">
        <v>60</v>
      </c>
      <c r="C17" s="15">
        <v>424969.16</v>
      </c>
      <c r="D17" s="15">
        <v>441945.79</v>
      </c>
      <c r="E17" s="13" t="s">
        <v>11</v>
      </c>
      <c r="F17" s="52" t="s">
        <v>31</v>
      </c>
      <c r="G17" s="15">
        <v>440782</v>
      </c>
      <c r="H17" s="52" t="str">
        <f t="shared" si="6"/>
        <v>หจก. เพชรธนพัทธ์ วิศวกรรม</v>
      </c>
      <c r="I17" s="15">
        <f t="shared" si="7"/>
        <v>411945.79</v>
      </c>
      <c r="J17" s="15">
        <f t="shared" si="8"/>
        <v>440782</v>
      </c>
      <c r="K17" s="13" t="s">
        <v>9</v>
      </c>
      <c r="L17" s="25"/>
    </row>
    <row r="18" spans="1:15" s="30" customFormat="1" ht="144" x14ac:dyDescent="0.2">
      <c r="A18" s="13">
        <v>11</v>
      </c>
      <c r="B18" s="14" t="s">
        <v>62</v>
      </c>
      <c r="C18" s="15">
        <v>172366.36</v>
      </c>
      <c r="D18" s="15">
        <v>184432</v>
      </c>
      <c r="E18" s="13" t="s">
        <v>11</v>
      </c>
      <c r="F18" s="52" t="s">
        <v>39</v>
      </c>
      <c r="G18" s="15">
        <v>178759</v>
      </c>
      <c r="H18" s="52" t="str">
        <f t="shared" si="6"/>
        <v>หจก ชลณัฏฐ์ การช่าง</v>
      </c>
      <c r="I18" s="15">
        <f t="shared" si="7"/>
        <v>167064.49</v>
      </c>
      <c r="J18" s="15">
        <f t="shared" si="8"/>
        <v>178759</v>
      </c>
      <c r="K18" s="13" t="s">
        <v>9</v>
      </c>
      <c r="L18" s="25"/>
    </row>
    <row r="19" spans="1:15" s="30" customFormat="1" ht="162.75" customHeight="1" x14ac:dyDescent="0.2">
      <c r="A19" s="13">
        <v>12</v>
      </c>
      <c r="B19" s="14" t="s">
        <v>63</v>
      </c>
      <c r="C19" s="15">
        <v>431025.23</v>
      </c>
      <c r="D19" s="15">
        <v>461197</v>
      </c>
      <c r="E19" s="13" t="s">
        <v>11</v>
      </c>
      <c r="F19" s="52" t="s">
        <v>40</v>
      </c>
      <c r="G19" s="15">
        <v>446769</v>
      </c>
      <c r="H19" s="52" t="str">
        <f t="shared" si="6"/>
        <v>หจก ยมนี ก่อสร้าง</v>
      </c>
      <c r="I19" s="15">
        <f t="shared" si="7"/>
        <v>417541.12</v>
      </c>
      <c r="J19" s="15">
        <f t="shared" si="8"/>
        <v>446769</v>
      </c>
      <c r="K19" s="13" t="s">
        <v>9</v>
      </c>
      <c r="L19" s="25"/>
    </row>
    <row r="20" spans="1:15" s="30" customFormat="1" ht="144" x14ac:dyDescent="0.2">
      <c r="A20" s="13">
        <v>13</v>
      </c>
      <c r="B20" s="14" t="s">
        <v>64</v>
      </c>
      <c r="C20" s="15">
        <v>146632.71</v>
      </c>
      <c r="D20" s="15">
        <v>156897</v>
      </c>
      <c r="E20" s="13" t="s">
        <v>11</v>
      </c>
      <c r="F20" s="52" t="s">
        <v>41</v>
      </c>
      <c r="G20" s="15">
        <v>152081</v>
      </c>
      <c r="H20" s="52" t="str">
        <f t="shared" si="6"/>
        <v xml:space="preserve">บจก. ปุณยนุช อินเท็นซ </v>
      </c>
      <c r="I20" s="15">
        <f t="shared" si="7"/>
        <v>142131.78</v>
      </c>
      <c r="J20" s="15">
        <f t="shared" si="8"/>
        <v>152081</v>
      </c>
      <c r="K20" s="13" t="s">
        <v>9</v>
      </c>
      <c r="L20" s="25"/>
    </row>
    <row r="21" spans="1:15" s="30" customFormat="1" ht="144" x14ac:dyDescent="0.2">
      <c r="A21" s="13">
        <v>14</v>
      </c>
      <c r="B21" s="14" t="s">
        <v>65</v>
      </c>
      <c r="C21" s="15">
        <v>132801.87</v>
      </c>
      <c r="D21" s="15">
        <v>142098</v>
      </c>
      <c r="E21" s="13" t="s">
        <v>11</v>
      </c>
      <c r="F21" s="52" t="s">
        <v>42</v>
      </c>
      <c r="G21" s="15">
        <v>137694</v>
      </c>
      <c r="H21" s="52" t="str">
        <f t="shared" si="6"/>
        <v>หจก. เอ.เจ. แอสไปร์</v>
      </c>
      <c r="I21" s="15">
        <f t="shared" si="7"/>
        <v>128685.98</v>
      </c>
      <c r="J21" s="15">
        <f t="shared" si="8"/>
        <v>137694</v>
      </c>
      <c r="K21" s="13" t="s">
        <v>9</v>
      </c>
      <c r="L21" s="25"/>
    </row>
    <row r="22" spans="1:15" s="30" customFormat="1" ht="210" customHeight="1" x14ac:dyDescent="0.2">
      <c r="A22" s="13">
        <v>15</v>
      </c>
      <c r="B22" s="14" t="s">
        <v>66</v>
      </c>
      <c r="C22" s="15">
        <v>121663.55</v>
      </c>
      <c r="D22" s="15">
        <v>130180</v>
      </c>
      <c r="E22" s="13" t="s">
        <v>11</v>
      </c>
      <c r="F22" s="52" t="s">
        <v>43</v>
      </c>
      <c r="G22" s="15">
        <v>126204</v>
      </c>
      <c r="H22" s="52" t="str">
        <f t="shared" si="6"/>
        <v xml:space="preserve">บจก. เอสดี.วอเตอร์ </v>
      </c>
      <c r="I22" s="15">
        <f t="shared" si="7"/>
        <v>117947.66</v>
      </c>
      <c r="J22" s="15">
        <f t="shared" si="8"/>
        <v>126204</v>
      </c>
      <c r="K22" s="13" t="s">
        <v>9</v>
      </c>
      <c r="L22" s="25"/>
    </row>
    <row r="23" spans="1:15" s="30" customFormat="1" ht="246.75" customHeight="1" x14ac:dyDescent="0.2">
      <c r="A23" s="13">
        <v>16</v>
      </c>
      <c r="B23" s="14" t="s">
        <v>67</v>
      </c>
      <c r="C23" s="15">
        <v>184265.42</v>
      </c>
      <c r="D23" s="15">
        <v>197164</v>
      </c>
      <c r="E23" s="13" t="s">
        <v>11</v>
      </c>
      <c r="F23" s="52" t="s">
        <v>44</v>
      </c>
      <c r="G23" s="15">
        <v>191184</v>
      </c>
      <c r="H23" s="52" t="str">
        <f t="shared" si="6"/>
        <v>บจก. พงษดา</v>
      </c>
      <c r="I23" s="15">
        <f t="shared" si="7"/>
        <v>178676.64</v>
      </c>
      <c r="J23" s="15">
        <f t="shared" si="8"/>
        <v>191184</v>
      </c>
      <c r="K23" s="13" t="s">
        <v>9</v>
      </c>
      <c r="L23" s="25"/>
    </row>
    <row r="24" spans="1:15" s="30" customFormat="1" ht="202.5" customHeight="1" x14ac:dyDescent="0.2">
      <c r="A24" s="13">
        <v>17</v>
      </c>
      <c r="B24" s="14" t="s">
        <v>68</v>
      </c>
      <c r="C24" s="15">
        <v>171000</v>
      </c>
      <c r="D24" s="15">
        <v>182970</v>
      </c>
      <c r="E24" s="13" t="s">
        <v>11</v>
      </c>
      <c r="F24" s="52" t="s">
        <v>45</v>
      </c>
      <c r="G24" s="15">
        <v>177423</v>
      </c>
      <c r="H24" s="52" t="str">
        <f t="shared" si="6"/>
        <v>หจก. การประปานานา</v>
      </c>
      <c r="I24" s="15">
        <f t="shared" si="7"/>
        <v>165815.89000000001</v>
      </c>
      <c r="J24" s="15">
        <f t="shared" si="8"/>
        <v>177423</v>
      </c>
      <c r="K24" s="13" t="s">
        <v>9</v>
      </c>
      <c r="L24" s="25"/>
    </row>
    <row r="25" spans="1:15" s="30" customFormat="1" ht="183.75" customHeight="1" x14ac:dyDescent="0.2">
      <c r="A25" s="13">
        <v>18</v>
      </c>
      <c r="B25" s="14" t="s">
        <v>69</v>
      </c>
      <c r="C25" s="15">
        <v>95128.04</v>
      </c>
      <c r="D25" s="15">
        <v>101787</v>
      </c>
      <c r="E25" s="13" t="s">
        <v>11</v>
      </c>
      <c r="F25" s="52" t="s">
        <v>46</v>
      </c>
      <c r="G25" s="15">
        <v>98643</v>
      </c>
      <c r="H25" s="52" t="str">
        <f t="shared" si="6"/>
        <v>บจก. อัฏฐวิศวกรรม</v>
      </c>
      <c r="I25" s="15">
        <f t="shared" si="7"/>
        <v>92189.72</v>
      </c>
      <c r="J25" s="15">
        <f t="shared" si="8"/>
        <v>98643</v>
      </c>
      <c r="K25" s="13" t="s">
        <v>9</v>
      </c>
      <c r="L25" s="25"/>
    </row>
    <row r="26" spans="1:15" s="30" customFormat="1" ht="164.25" customHeight="1" x14ac:dyDescent="0.2">
      <c r="A26" s="13">
        <v>19</v>
      </c>
      <c r="B26" s="14" t="s">
        <v>70</v>
      </c>
      <c r="C26" s="15">
        <v>426865.42</v>
      </c>
      <c r="D26" s="15">
        <v>456746</v>
      </c>
      <c r="E26" s="13" t="s">
        <v>11</v>
      </c>
      <c r="F26" s="52" t="s">
        <v>47</v>
      </c>
      <c r="G26" s="15">
        <v>442673</v>
      </c>
      <c r="H26" s="52" t="str">
        <f t="shared" si="6"/>
        <v>หจก. อินแอนด์ออนเซอร์วิส</v>
      </c>
      <c r="I26" s="15">
        <f t="shared" si="7"/>
        <v>413713.08</v>
      </c>
      <c r="J26" s="15">
        <f t="shared" si="8"/>
        <v>442673</v>
      </c>
      <c r="K26" s="13" t="s">
        <v>9</v>
      </c>
      <c r="L26" s="25"/>
    </row>
    <row r="27" spans="1:15" ht="35.25" customHeight="1" x14ac:dyDescent="0.55000000000000004">
      <c r="A27" s="16"/>
      <c r="B27" s="17"/>
      <c r="C27" s="51">
        <f>SUM(C8:C26)</f>
        <v>3712574.7599999993</v>
      </c>
      <c r="D27" s="51"/>
      <c r="E27" s="16"/>
      <c r="F27" s="12"/>
      <c r="G27" s="51"/>
      <c r="H27" s="12"/>
      <c r="I27" s="20">
        <f>SUM(I8:I26)</f>
        <v>3597635.9100000006</v>
      </c>
      <c r="J27" s="20">
        <f>SUM(J8:J26)</f>
        <v>3849470.4</v>
      </c>
      <c r="K27" s="36"/>
      <c r="L27" s="43"/>
    </row>
    <row r="28" spans="1:15" ht="39" customHeight="1" x14ac:dyDescent="0.55000000000000004">
      <c r="A28" s="16"/>
      <c r="B28" s="53" t="s">
        <v>24</v>
      </c>
      <c r="C28" s="22"/>
      <c r="D28" s="18"/>
      <c r="E28" s="16"/>
      <c r="F28" s="12"/>
      <c r="G28" s="19"/>
      <c r="H28" s="12"/>
      <c r="I28" s="12"/>
      <c r="J28" s="20"/>
      <c r="K28" s="36"/>
      <c r="L28" s="43"/>
    </row>
    <row r="29" spans="1:15" ht="17.25" customHeight="1" x14ac:dyDescent="0.55000000000000004">
      <c r="A29" s="16"/>
      <c r="B29" s="17"/>
      <c r="C29" s="22"/>
      <c r="D29" s="24"/>
      <c r="E29" s="16"/>
      <c r="F29" s="12"/>
      <c r="G29" s="19"/>
      <c r="H29" s="12"/>
      <c r="I29" s="12"/>
      <c r="J29" s="23"/>
      <c r="K29" s="12"/>
      <c r="L29" s="21"/>
    </row>
    <row r="30" spans="1:15" ht="36" x14ac:dyDescent="0.55000000000000004">
      <c r="A30" s="16"/>
      <c r="B30" s="53"/>
      <c r="C30" s="16" t="s">
        <v>12</v>
      </c>
      <c r="D30" s="24"/>
      <c r="E30" s="16"/>
      <c r="F30" s="12"/>
      <c r="G30" s="19"/>
      <c r="H30" s="12"/>
      <c r="I30" s="56"/>
      <c r="J30" s="23"/>
      <c r="K30" s="12"/>
      <c r="L30" s="21"/>
    </row>
    <row r="31" spans="1:15" ht="51.75" customHeight="1" x14ac:dyDescent="0.55000000000000004">
      <c r="A31" s="16"/>
      <c r="B31" s="53"/>
      <c r="C31" s="12"/>
      <c r="D31" s="24"/>
      <c r="E31" s="16"/>
      <c r="F31" s="12"/>
      <c r="G31" s="19"/>
      <c r="H31" s="12"/>
      <c r="I31" s="12"/>
      <c r="J31" s="23"/>
      <c r="K31" s="12"/>
      <c r="L31" s="21"/>
    </row>
    <row r="32" spans="1:15" s="50" customFormat="1" ht="39" customHeight="1" x14ac:dyDescent="0.2">
      <c r="A32" s="44"/>
      <c r="B32" s="54"/>
      <c r="C32" s="44" t="s">
        <v>71</v>
      </c>
      <c r="D32" s="46"/>
      <c r="E32" s="44"/>
      <c r="F32" s="45"/>
      <c r="G32" s="47"/>
      <c r="H32" s="45"/>
      <c r="I32" s="45"/>
      <c r="J32" s="48"/>
      <c r="K32" s="45"/>
      <c r="L32" s="21"/>
      <c r="M32" s="49"/>
      <c r="N32" s="49"/>
      <c r="O32" s="49"/>
    </row>
    <row r="33" spans="1:15" s="50" customFormat="1" ht="39" customHeight="1" x14ac:dyDescent="0.2">
      <c r="A33" s="44"/>
      <c r="B33" s="54"/>
      <c r="C33" s="44" t="s">
        <v>72</v>
      </c>
      <c r="D33" s="46"/>
      <c r="E33" s="44"/>
      <c r="F33" s="45"/>
      <c r="G33" s="47"/>
      <c r="H33" s="45"/>
      <c r="I33" s="45"/>
      <c r="J33" s="48"/>
      <c r="K33" s="45"/>
      <c r="L33" s="21"/>
      <c r="M33" s="49"/>
      <c r="N33" s="49"/>
      <c r="O33" s="49"/>
    </row>
    <row r="34" spans="1:15" s="50" customFormat="1" ht="39" customHeight="1" x14ac:dyDescent="0.2">
      <c r="A34" s="44"/>
      <c r="B34" s="54"/>
      <c r="C34" s="44" t="s">
        <v>23</v>
      </c>
      <c r="D34" s="46"/>
      <c r="E34" s="44"/>
      <c r="F34" s="45"/>
      <c r="G34" s="47"/>
      <c r="H34" s="45"/>
      <c r="I34" s="45"/>
      <c r="J34" s="48"/>
      <c r="K34" s="45"/>
      <c r="L34" s="21"/>
      <c r="M34" s="49"/>
      <c r="N34" s="49"/>
      <c r="O34" s="49"/>
    </row>
    <row r="38" spans="1:15" x14ac:dyDescent="0.45">
      <c r="E38" s="26"/>
      <c r="G38" s="34"/>
      <c r="I38" s="33"/>
      <c r="J38" s="26"/>
      <c r="L38" s="26"/>
      <c r="M38" s="27"/>
      <c r="N38" s="27"/>
      <c r="O38" s="27"/>
    </row>
    <row r="39" spans="1:15" x14ac:dyDescent="0.45">
      <c r="E39" s="26"/>
      <c r="G39" s="34"/>
      <c r="I39" s="33"/>
      <c r="J39" s="26"/>
      <c r="L39" s="26"/>
      <c r="M39" s="27"/>
      <c r="N39" s="27"/>
      <c r="O39" s="27"/>
    </row>
    <row r="40" spans="1:15" x14ac:dyDescent="0.45">
      <c r="E40" s="26"/>
      <c r="G40" s="34"/>
      <c r="I40" s="33"/>
      <c r="J40" s="26"/>
      <c r="L40" s="26"/>
      <c r="M40" s="27"/>
      <c r="N40" s="27"/>
      <c r="O40" s="27"/>
    </row>
    <row r="41" spans="1:15" x14ac:dyDescent="0.45">
      <c r="E41" s="34"/>
      <c r="G41" s="33"/>
      <c r="J41" s="26"/>
      <c r="K41" s="27"/>
      <c r="L41" s="27"/>
      <c r="M41" s="27"/>
      <c r="N41" s="27"/>
      <c r="O41" s="27"/>
    </row>
    <row r="42" spans="1:15" x14ac:dyDescent="0.45">
      <c r="E42" s="34"/>
      <c r="G42" s="33"/>
      <c r="J42" s="26"/>
      <c r="K42" s="27"/>
      <c r="L42" s="27"/>
      <c r="M42" s="27"/>
      <c r="N42" s="27"/>
      <c r="O42" s="27"/>
    </row>
    <row r="43" spans="1:15" x14ac:dyDescent="0.45">
      <c r="E43" s="34"/>
      <c r="G43" s="26"/>
      <c r="H43" s="27"/>
      <c r="I43" s="27"/>
      <c r="J43" s="27"/>
      <c r="K43" s="27"/>
      <c r="L43" s="27"/>
      <c r="M43" s="27"/>
      <c r="N43" s="27"/>
      <c r="O43" s="27"/>
    </row>
    <row r="44" spans="1:15" x14ac:dyDescent="0.45">
      <c r="E44" s="34"/>
      <c r="G44" s="26"/>
      <c r="H44" s="27"/>
      <c r="I44" s="27"/>
      <c r="J44" s="27"/>
      <c r="K44" s="27"/>
      <c r="L44" s="27"/>
      <c r="M44" s="27"/>
      <c r="N44" s="27"/>
      <c r="O44" s="27"/>
    </row>
    <row r="45" spans="1:15" x14ac:dyDescent="0.45">
      <c r="E45" s="34"/>
      <c r="G45" s="26"/>
      <c r="H45" s="27"/>
      <c r="I45" s="27"/>
      <c r="J45" s="27"/>
      <c r="K45" s="27"/>
      <c r="L45" s="27"/>
      <c r="M45" s="27"/>
      <c r="N45" s="27"/>
      <c r="O45" s="27"/>
    </row>
    <row r="46" spans="1:15" x14ac:dyDescent="0.45">
      <c r="E46" s="34"/>
      <c r="G46" s="26"/>
      <c r="H46" s="27"/>
      <c r="I46" s="27"/>
      <c r="J46" s="27"/>
      <c r="K46" s="27"/>
      <c r="L46" s="27"/>
      <c r="M46" s="27"/>
      <c r="N46" s="27"/>
      <c r="O46" s="27"/>
    </row>
    <row r="47" spans="1:15" x14ac:dyDescent="0.45">
      <c r="G47" s="33"/>
      <c r="J47" s="26"/>
      <c r="K47" s="27"/>
      <c r="L47" s="27"/>
      <c r="M47" s="27"/>
      <c r="N47" s="27"/>
      <c r="O47" s="27"/>
    </row>
    <row r="48" spans="1:15" x14ac:dyDescent="0.45">
      <c r="G48" s="33"/>
      <c r="J48" s="26"/>
      <c r="K48" s="27"/>
      <c r="L48" s="27"/>
      <c r="M48" s="27"/>
      <c r="N48" s="27"/>
      <c r="O48" s="27"/>
    </row>
    <row r="49" spans="7:15" x14ac:dyDescent="0.45">
      <c r="G49" s="33"/>
      <c r="J49" s="26"/>
      <c r="K49" s="27"/>
      <c r="L49" s="27"/>
      <c r="M49" s="27"/>
      <c r="N49" s="27"/>
      <c r="O49" s="27"/>
    </row>
    <row r="50" spans="7:15" x14ac:dyDescent="0.45">
      <c r="G50" s="34"/>
      <c r="I50" s="33"/>
      <c r="J50" s="26"/>
      <c r="L50" s="26"/>
      <c r="M50" s="27"/>
      <c r="N50" s="27"/>
      <c r="O50" s="27"/>
    </row>
    <row r="51" spans="7:15" x14ac:dyDescent="0.45">
      <c r="G51" s="34"/>
      <c r="I51" s="33"/>
      <c r="J51" s="26"/>
      <c r="L51" s="26"/>
      <c r="M51" s="27"/>
      <c r="N51" s="27"/>
      <c r="O51" s="27"/>
    </row>
    <row r="52" spans="7:15" x14ac:dyDescent="0.45">
      <c r="G52" s="34"/>
      <c r="I52" s="33"/>
      <c r="J52" s="26"/>
      <c r="L52" s="26"/>
      <c r="M52" s="27"/>
      <c r="N52" s="27"/>
      <c r="O52" s="27"/>
    </row>
    <row r="53" spans="7:15" x14ac:dyDescent="0.45">
      <c r="G53" s="34"/>
      <c r="I53" s="33"/>
      <c r="J53" s="26"/>
      <c r="L53" s="26"/>
      <c r="M53" s="27"/>
      <c r="N53" s="27"/>
      <c r="O53" s="27"/>
    </row>
  </sheetData>
  <mergeCells count="18">
    <mergeCell ref="F6:F7"/>
    <mergeCell ref="G6:G7"/>
    <mergeCell ref="H6:H7"/>
    <mergeCell ref="J6:J7"/>
    <mergeCell ref="A1:L1"/>
    <mergeCell ref="A2:L2"/>
    <mergeCell ref="A3:L3"/>
    <mergeCell ref="A4:L4"/>
    <mergeCell ref="E5:E7"/>
    <mergeCell ref="F5:G5"/>
    <mergeCell ref="H5:J5"/>
    <mergeCell ref="K5:K7"/>
    <mergeCell ref="A5:A7"/>
    <mergeCell ref="B5:B7"/>
    <mergeCell ref="C5:C7"/>
    <mergeCell ref="D5:D7"/>
    <mergeCell ref="I6:I7"/>
    <mergeCell ref="L5:L7"/>
  </mergeCells>
  <printOptions horizontalCentered="1"/>
  <pageMargins left="7.8740157480315001E-2" right="0" top="0.196850393700787" bottom="0.196850393700787" header="0.196850393700787" footer="0.196850393700787"/>
  <pageSetup paperSize="9" scale="35" fitToHeight="0" orientation="landscape" r:id="rId1"/>
  <headerFooter>
    <oddFooter>Page 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9"/>
  <sheetViews>
    <sheetView view="pageBreakPreview" topLeftCell="D1" zoomScale="70" zoomScaleSheetLayoutView="70" workbookViewId="0">
      <pane ySplit="7" topLeftCell="A10" activePane="bottomLeft" state="frozen"/>
      <selection pane="bottomLeft" activeCell="L5" sqref="L5:L7"/>
    </sheetView>
  </sheetViews>
  <sheetFormatPr defaultColWidth="9.140625" defaultRowHeight="23.25" x14ac:dyDescent="0.35"/>
  <cols>
    <col min="1" max="1" width="10.140625" style="2" customWidth="1"/>
    <col min="2" max="2" width="77.140625" style="3" customWidth="1"/>
    <col min="3" max="3" width="26.85546875" style="3" customWidth="1"/>
    <col min="4" max="4" width="26.7109375" style="4" customWidth="1"/>
    <col min="5" max="5" width="21.7109375" style="2" customWidth="1"/>
    <col min="6" max="6" width="39.42578125" style="3" customWidth="1"/>
    <col min="7" max="7" width="27.42578125" style="6" customWidth="1"/>
    <col min="8" max="8" width="39.85546875" style="3" customWidth="1"/>
    <col min="9" max="9" width="29.28515625" style="3" customWidth="1"/>
    <col min="10" max="10" width="28.42578125" style="7" customWidth="1"/>
    <col min="11" max="11" width="26.28515625" style="3" customWidth="1"/>
    <col min="12" max="12" width="36.85546875" style="5" customWidth="1"/>
    <col min="13" max="15" width="9.140625" style="3"/>
    <col min="16" max="16384" width="9.140625" style="1"/>
  </cols>
  <sheetData>
    <row r="1" spans="1:15" ht="36" x14ac:dyDescent="0.55000000000000004">
      <c r="A1" s="68" t="str">
        <f>'เฉพาะเจาะจง '!A1:L1</f>
        <v>สรุปผลการดำเนินการจัดซื้อจัดจ้างในรอบเดือน พฤษภาคม พ.ศ.2567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5" ht="36" x14ac:dyDescent="0.55000000000000004">
      <c r="A2" s="68" t="str">
        <f>'เฉพาะเจาะจง '!A2:L2</f>
        <v>สำนักงานประปาสาขาสุวรรณภูมิ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5" ht="36" x14ac:dyDescent="0.55000000000000004">
      <c r="A3" s="69" t="str">
        <f>'เฉพาะเจาะจง '!A3:L3</f>
        <v>วันที่ 5 มิถุนายน 2567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5" ht="36" x14ac:dyDescent="0.55000000000000004">
      <c r="A4" s="70" t="s">
        <v>17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5" s="9" customFormat="1" ht="42" customHeight="1" x14ac:dyDescent="0.2">
      <c r="A5" s="71" t="s">
        <v>1</v>
      </c>
      <c r="B5" s="71" t="s">
        <v>4</v>
      </c>
      <c r="C5" s="72" t="s">
        <v>13</v>
      </c>
      <c r="D5" s="72" t="s">
        <v>14</v>
      </c>
      <c r="E5" s="71" t="s">
        <v>5</v>
      </c>
      <c r="F5" s="71" t="s">
        <v>6</v>
      </c>
      <c r="G5" s="71"/>
      <c r="H5" s="71" t="s">
        <v>7</v>
      </c>
      <c r="I5" s="71"/>
      <c r="J5" s="71"/>
      <c r="K5" s="71" t="s">
        <v>8</v>
      </c>
      <c r="L5" s="71" t="s">
        <v>73</v>
      </c>
      <c r="M5" s="8"/>
      <c r="N5" s="8"/>
      <c r="O5" s="8"/>
    </row>
    <row r="6" spans="1:15" s="9" customFormat="1" ht="21" customHeight="1" x14ac:dyDescent="0.2">
      <c r="A6" s="71"/>
      <c r="B6" s="71"/>
      <c r="C6" s="72"/>
      <c r="D6" s="72"/>
      <c r="E6" s="71"/>
      <c r="F6" s="64" t="s">
        <v>2</v>
      </c>
      <c r="G6" s="75" t="s">
        <v>15</v>
      </c>
      <c r="H6" s="64" t="s">
        <v>3</v>
      </c>
      <c r="I6" s="66" t="s">
        <v>18</v>
      </c>
      <c r="J6" s="66" t="s">
        <v>16</v>
      </c>
      <c r="K6" s="71"/>
      <c r="L6" s="71"/>
      <c r="M6" s="8"/>
      <c r="N6" s="8"/>
      <c r="O6" s="8"/>
    </row>
    <row r="7" spans="1:15" s="9" customFormat="1" ht="99" customHeight="1" x14ac:dyDescent="0.2">
      <c r="A7" s="71"/>
      <c r="B7" s="71"/>
      <c r="C7" s="72"/>
      <c r="D7" s="72"/>
      <c r="E7" s="71"/>
      <c r="F7" s="74"/>
      <c r="G7" s="76"/>
      <c r="H7" s="65"/>
      <c r="I7" s="67"/>
      <c r="J7" s="67"/>
      <c r="K7" s="71"/>
      <c r="L7" s="71"/>
      <c r="M7" s="8"/>
      <c r="N7" s="8"/>
      <c r="O7" s="8"/>
    </row>
    <row r="8" spans="1:15" s="30" customFormat="1" ht="216" x14ac:dyDescent="0.2">
      <c r="A8" s="13">
        <v>1</v>
      </c>
      <c r="B8" s="14" t="s">
        <v>52</v>
      </c>
      <c r="C8" s="15">
        <v>1192835.51</v>
      </c>
      <c r="D8" s="15">
        <v>1276334</v>
      </c>
      <c r="E8" s="13" t="s">
        <v>25</v>
      </c>
      <c r="F8" s="52" t="s">
        <v>29</v>
      </c>
      <c r="G8" s="15">
        <v>799995</v>
      </c>
      <c r="H8" s="52" t="str">
        <f t="shared" ref="H8" si="0">F8</f>
        <v>หจก. สุวัฒนาคอนสตรัคชั่น</v>
      </c>
      <c r="I8" s="15">
        <f>ROUND((J8*100)/107,2)</f>
        <v>747658.88</v>
      </c>
      <c r="J8" s="15">
        <f t="shared" ref="J8" si="1">G8</f>
        <v>799995</v>
      </c>
      <c r="K8" s="13" t="s">
        <v>9</v>
      </c>
      <c r="L8" s="25"/>
    </row>
    <row r="9" spans="1:15" s="30" customFormat="1" ht="210" customHeight="1" x14ac:dyDescent="0.2">
      <c r="A9" s="57">
        <v>2</v>
      </c>
      <c r="B9" s="58" t="s">
        <v>58</v>
      </c>
      <c r="C9" s="59">
        <v>4672776.6399999997</v>
      </c>
      <c r="D9" s="59">
        <v>4999871</v>
      </c>
      <c r="E9" s="60" t="s">
        <v>25</v>
      </c>
      <c r="F9" s="61" t="s">
        <v>29</v>
      </c>
      <c r="G9" s="59">
        <v>3679701</v>
      </c>
      <c r="H9" s="61" t="s">
        <v>29</v>
      </c>
      <c r="I9" s="59">
        <v>3438972.9</v>
      </c>
      <c r="J9" s="59">
        <v>3679701</v>
      </c>
      <c r="K9" s="60" t="s">
        <v>9</v>
      </c>
      <c r="L9" s="62"/>
      <c r="M9" s="63"/>
      <c r="N9" s="63"/>
      <c r="O9" s="63"/>
    </row>
    <row r="10" spans="1:15" s="30" customFormat="1" ht="180" x14ac:dyDescent="0.2">
      <c r="A10" s="13">
        <v>3</v>
      </c>
      <c r="B10" s="14" t="s">
        <v>61</v>
      </c>
      <c r="C10" s="15">
        <v>586376.64</v>
      </c>
      <c r="D10" s="15">
        <v>627423</v>
      </c>
      <c r="E10" s="13" t="s">
        <v>25</v>
      </c>
      <c r="F10" s="52" t="s">
        <v>31</v>
      </c>
      <c r="G10" s="15">
        <v>312923</v>
      </c>
      <c r="H10" s="52" t="str">
        <f t="shared" ref="H10" si="2">F10</f>
        <v>หจก. เพชรธนพัทธ์ วิศวกรรม</v>
      </c>
      <c r="I10" s="15">
        <f t="shared" ref="I10" si="3">ROUND((J10*100)/107,2)</f>
        <v>292451.40000000002</v>
      </c>
      <c r="J10" s="15">
        <f t="shared" ref="J10" si="4">G10</f>
        <v>312923</v>
      </c>
      <c r="K10" s="13" t="s">
        <v>9</v>
      </c>
      <c r="L10" s="25"/>
    </row>
    <row r="11" spans="1:15" s="10" customFormat="1" ht="48.75" customHeight="1" x14ac:dyDescent="0.2">
      <c r="A11" s="36"/>
      <c r="B11" s="17"/>
      <c r="C11" s="18"/>
      <c r="D11" s="18"/>
      <c r="E11" s="37"/>
      <c r="F11" s="37"/>
      <c r="G11" s="18"/>
      <c r="H11" s="37"/>
      <c r="I11" s="20">
        <f>ROUNDDOWN(SUM(I9:I9),2)</f>
        <v>3438972.9</v>
      </c>
      <c r="J11" s="20">
        <f>SUM(J9:J9)</f>
        <v>3679701</v>
      </c>
      <c r="K11" s="37"/>
      <c r="L11" s="38"/>
    </row>
    <row r="12" spans="1:15" s="3" customFormat="1" ht="36" x14ac:dyDescent="0.55000000000000004">
      <c r="A12" s="16"/>
      <c r="B12" s="12" t="s">
        <v>24</v>
      </c>
      <c r="C12" s="22"/>
      <c r="D12" s="18"/>
      <c r="E12" s="16"/>
      <c r="F12" s="12"/>
      <c r="G12" s="19"/>
      <c r="H12" s="12"/>
      <c r="I12" s="12"/>
      <c r="J12" s="23"/>
      <c r="K12" s="12"/>
      <c r="L12" s="21"/>
    </row>
    <row r="13" spans="1:15" s="3" customFormat="1" ht="17.25" customHeight="1" x14ac:dyDescent="0.55000000000000004">
      <c r="A13" s="16"/>
      <c r="B13" s="12"/>
      <c r="C13" s="12"/>
      <c r="D13" s="24"/>
      <c r="E13" s="16"/>
      <c r="F13" s="12"/>
      <c r="G13" s="19"/>
      <c r="H13" s="12"/>
      <c r="I13" s="12"/>
      <c r="K13" s="12"/>
      <c r="L13" s="21"/>
    </row>
    <row r="14" spans="1:15" s="3" customFormat="1" ht="36" x14ac:dyDescent="0.55000000000000004">
      <c r="A14" s="16"/>
      <c r="B14" s="12"/>
      <c r="C14" s="16" t="s">
        <v>12</v>
      </c>
      <c r="D14" s="24"/>
      <c r="E14" s="16"/>
      <c r="F14" s="12"/>
      <c r="G14" s="19"/>
      <c r="H14" s="12"/>
      <c r="I14" s="12"/>
      <c r="J14" s="23"/>
      <c r="K14" s="12"/>
      <c r="L14" s="21"/>
    </row>
    <row r="15" spans="1:15" s="3" customFormat="1" ht="57" customHeight="1" x14ac:dyDescent="0.55000000000000004">
      <c r="A15" s="16"/>
      <c r="B15" s="12"/>
      <c r="C15" s="12"/>
      <c r="D15" s="24"/>
      <c r="E15" s="16"/>
      <c r="F15" s="12"/>
      <c r="G15" s="19"/>
      <c r="H15" s="12"/>
      <c r="I15" s="12"/>
      <c r="J15" s="23"/>
      <c r="K15" s="12"/>
      <c r="L15" s="21"/>
    </row>
    <row r="16" spans="1:15" s="3" customFormat="1" ht="38.25" customHeight="1" x14ac:dyDescent="0.55000000000000004">
      <c r="A16" s="16"/>
      <c r="B16" s="12"/>
      <c r="C16" s="44" t="s">
        <v>71</v>
      </c>
      <c r="D16" s="24"/>
      <c r="E16" s="16"/>
      <c r="F16" s="12"/>
      <c r="G16" s="19"/>
      <c r="H16" s="12"/>
      <c r="I16" s="12"/>
      <c r="J16" s="23"/>
      <c r="K16" s="12"/>
      <c r="L16" s="21"/>
    </row>
    <row r="17" spans="1:12" s="3" customFormat="1" ht="38.25" customHeight="1" x14ac:dyDescent="0.55000000000000004">
      <c r="A17" s="16"/>
      <c r="B17" s="12"/>
      <c r="C17" s="44" t="s">
        <v>72</v>
      </c>
      <c r="D17" s="24"/>
      <c r="E17" s="16"/>
      <c r="F17" s="12"/>
      <c r="G17" s="19"/>
      <c r="H17" s="12"/>
      <c r="I17" s="12"/>
      <c r="J17" s="23"/>
      <c r="K17" s="12"/>
      <c r="L17" s="21"/>
    </row>
    <row r="18" spans="1:12" s="3" customFormat="1" ht="38.25" customHeight="1" x14ac:dyDescent="0.55000000000000004">
      <c r="A18" s="16"/>
      <c r="B18" s="12"/>
      <c r="C18" s="44" t="s">
        <v>23</v>
      </c>
      <c r="D18" s="24"/>
      <c r="E18" s="16"/>
      <c r="F18" s="12"/>
      <c r="G18" s="19"/>
      <c r="H18" s="12"/>
      <c r="I18" s="12"/>
      <c r="J18" s="23"/>
      <c r="K18" s="12"/>
      <c r="L18" s="21"/>
    </row>
    <row r="19" spans="1:12" ht="36" x14ac:dyDescent="0.55000000000000004">
      <c r="A19" s="16"/>
      <c r="B19" s="12"/>
      <c r="C19" s="12"/>
      <c r="D19" s="24"/>
      <c r="E19" s="16"/>
      <c r="F19" s="12"/>
      <c r="G19" s="19"/>
      <c r="H19" s="12"/>
      <c r="I19" s="12"/>
      <c r="J19" s="23"/>
      <c r="K19" s="12"/>
      <c r="L19" s="21"/>
    </row>
  </sheetData>
  <mergeCells count="18">
    <mergeCell ref="G6:G7"/>
    <mergeCell ref="H6:H7"/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</mergeCells>
  <printOptions horizontalCentered="1"/>
  <pageMargins left="0.19685039370078741" right="0.19685039370078741" top="0.26" bottom="0.3" header="0.25" footer="0.16"/>
  <pageSetup paperSize="9" scale="37" fitToHeight="0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6"/>
  <sheetViews>
    <sheetView tabSelected="1" view="pageBreakPreview" topLeftCell="C1" zoomScaleSheetLayoutView="100" workbookViewId="0">
      <pane ySplit="7" topLeftCell="A8" activePane="bottomLeft" state="frozen"/>
      <selection pane="bottomLeft" activeCell="L8" sqref="L8"/>
    </sheetView>
  </sheetViews>
  <sheetFormatPr defaultColWidth="9.140625" defaultRowHeight="23.25" x14ac:dyDescent="0.35"/>
  <cols>
    <col min="1" max="1" width="10.85546875" style="2" customWidth="1"/>
    <col min="2" max="2" width="69.85546875" style="3" customWidth="1"/>
    <col min="3" max="3" width="28.28515625" style="3" customWidth="1"/>
    <col min="4" max="4" width="26.5703125" style="4" customWidth="1"/>
    <col min="5" max="5" width="28.85546875" style="2" customWidth="1"/>
    <col min="6" max="6" width="41" style="3" customWidth="1"/>
    <col min="7" max="7" width="25.85546875" style="6" customWidth="1"/>
    <col min="8" max="8" width="39.85546875" style="3" customWidth="1"/>
    <col min="9" max="9" width="29.140625" style="3" customWidth="1"/>
    <col min="10" max="10" width="27.85546875" style="7" customWidth="1"/>
    <col min="11" max="11" width="25" style="3" customWidth="1"/>
    <col min="12" max="12" width="35.42578125" style="5" customWidth="1"/>
    <col min="13" max="15" width="9.140625" style="3"/>
    <col min="16" max="16384" width="9.140625" style="1"/>
  </cols>
  <sheetData>
    <row r="1" spans="1:15" ht="36" x14ac:dyDescent="0.55000000000000004">
      <c r="A1" s="68" t="str">
        <f>'ประกวด '!A1:L1</f>
        <v>สรุปผลการดำเนินการจัดซื้อจัดจ้างในรอบเดือน พฤษภาคม พ.ศ.2567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5" ht="36" x14ac:dyDescent="0.55000000000000004">
      <c r="A2" s="68" t="str">
        <f>'ประกวด '!A2:L2</f>
        <v>สำนักงานประปาสาขาสุวรรณภูมิ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5" ht="36" x14ac:dyDescent="0.55000000000000004">
      <c r="A3" s="69" t="str">
        <f>'ประกวด '!A3:L3</f>
        <v>วันที่ 5 มิถุนายน 2567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5" ht="36" x14ac:dyDescent="0.55000000000000004">
      <c r="A4" s="70" t="s">
        <v>19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5" s="9" customFormat="1" ht="42" customHeight="1" x14ac:dyDescent="0.2">
      <c r="A5" s="71" t="s">
        <v>1</v>
      </c>
      <c r="B5" s="71" t="s">
        <v>4</v>
      </c>
      <c r="C5" s="72" t="s">
        <v>13</v>
      </c>
      <c r="D5" s="72" t="s">
        <v>14</v>
      </c>
      <c r="E5" s="71" t="s">
        <v>5</v>
      </c>
      <c r="F5" s="71" t="s">
        <v>6</v>
      </c>
      <c r="G5" s="71"/>
      <c r="H5" s="71" t="s">
        <v>7</v>
      </c>
      <c r="I5" s="71"/>
      <c r="J5" s="71"/>
      <c r="K5" s="71" t="s">
        <v>8</v>
      </c>
      <c r="L5" s="77" t="s">
        <v>73</v>
      </c>
      <c r="M5" s="8"/>
      <c r="N5" s="8"/>
      <c r="O5" s="8"/>
    </row>
    <row r="6" spans="1:15" s="9" customFormat="1" ht="57.75" customHeight="1" x14ac:dyDescent="0.2">
      <c r="A6" s="71"/>
      <c r="B6" s="71"/>
      <c r="C6" s="72"/>
      <c r="D6" s="72"/>
      <c r="E6" s="71"/>
      <c r="F6" s="64" t="s">
        <v>2</v>
      </c>
      <c r="G6" s="75" t="s">
        <v>15</v>
      </c>
      <c r="H6" s="64" t="s">
        <v>3</v>
      </c>
      <c r="I6" s="66" t="s">
        <v>21</v>
      </c>
      <c r="J6" s="66" t="s">
        <v>22</v>
      </c>
      <c r="K6" s="71"/>
      <c r="L6" s="78"/>
      <c r="M6" s="8"/>
      <c r="N6" s="8"/>
      <c r="O6" s="8"/>
    </row>
    <row r="7" spans="1:15" s="9" customFormat="1" ht="81.75" customHeight="1" x14ac:dyDescent="0.2">
      <c r="A7" s="71"/>
      <c r="B7" s="71"/>
      <c r="C7" s="72"/>
      <c r="D7" s="72"/>
      <c r="E7" s="71"/>
      <c r="F7" s="74"/>
      <c r="G7" s="76"/>
      <c r="H7" s="65"/>
      <c r="I7" s="67"/>
      <c r="J7" s="67"/>
      <c r="K7" s="71"/>
      <c r="L7" s="79"/>
      <c r="M7" s="8"/>
      <c r="N7" s="8"/>
      <c r="O7" s="8"/>
    </row>
    <row r="8" spans="1:15" s="11" customFormat="1" ht="180" x14ac:dyDescent="0.2">
      <c r="A8" s="13">
        <v>1</v>
      </c>
      <c r="B8" s="14" t="s">
        <v>48</v>
      </c>
      <c r="C8" s="15">
        <v>7943925.2300000004</v>
      </c>
      <c r="D8" s="15">
        <v>8344275</v>
      </c>
      <c r="E8" s="13" t="s">
        <v>26</v>
      </c>
      <c r="F8" s="52" t="s">
        <v>29</v>
      </c>
      <c r="G8" s="15">
        <v>8045636</v>
      </c>
      <c r="H8" s="52" t="str">
        <f t="shared" ref="H8" si="0">F8</f>
        <v>หจก. สุวัฒนาคอนสตรัคชั่น</v>
      </c>
      <c r="I8" s="15">
        <f>ROUND((J8*100)/107,2)</f>
        <v>7519285.9800000004</v>
      </c>
      <c r="J8" s="15">
        <f>G8</f>
        <v>8045636</v>
      </c>
      <c r="K8" s="13" t="s">
        <v>9</v>
      </c>
      <c r="L8" s="25"/>
      <c r="M8" s="10"/>
      <c r="N8" s="10"/>
      <c r="O8" s="10"/>
    </row>
    <row r="9" spans="1:15" s="3" customFormat="1" ht="42" x14ac:dyDescent="0.55000000000000004">
      <c r="A9" s="16"/>
      <c r="B9" s="12"/>
      <c r="C9" s="18"/>
      <c r="D9" s="18"/>
      <c r="E9" s="16"/>
      <c r="F9" s="12"/>
      <c r="G9" s="19"/>
      <c r="H9" s="12"/>
      <c r="I9" s="20">
        <f>SUM(I8:I8)</f>
        <v>7519285.9800000004</v>
      </c>
      <c r="J9" s="20">
        <f>SUM(J8:J8)</f>
        <v>8045636</v>
      </c>
      <c r="K9" s="12"/>
      <c r="L9" s="21"/>
    </row>
    <row r="10" spans="1:15" s="3" customFormat="1" ht="36" x14ac:dyDescent="0.55000000000000004">
      <c r="A10" s="16"/>
      <c r="B10" s="12" t="s">
        <v>24</v>
      </c>
      <c r="C10" s="22"/>
      <c r="D10" s="18"/>
      <c r="E10" s="16"/>
      <c r="F10" s="12"/>
      <c r="G10" s="19"/>
      <c r="H10" s="12"/>
      <c r="I10" s="12"/>
      <c r="J10" s="23"/>
      <c r="K10" s="12"/>
      <c r="L10" s="21"/>
    </row>
    <row r="11" spans="1:15" s="3" customFormat="1" ht="6" customHeight="1" x14ac:dyDescent="0.55000000000000004">
      <c r="A11" s="16"/>
      <c r="B11" s="12"/>
      <c r="C11" s="12"/>
      <c r="D11" s="24"/>
      <c r="E11" s="16"/>
      <c r="F11" s="12"/>
      <c r="G11" s="19"/>
      <c r="H11" s="12"/>
      <c r="I11" s="12"/>
      <c r="J11" s="23"/>
      <c r="K11" s="12"/>
      <c r="L11" s="21"/>
    </row>
    <row r="12" spans="1:15" s="3" customFormat="1" ht="36" x14ac:dyDescent="0.55000000000000004">
      <c r="A12" s="16"/>
      <c r="B12" s="12"/>
      <c r="C12" s="16" t="s">
        <v>12</v>
      </c>
      <c r="D12" s="24"/>
      <c r="E12" s="16"/>
      <c r="F12" s="12"/>
      <c r="G12" s="19"/>
      <c r="H12" s="12"/>
      <c r="I12" s="12"/>
      <c r="J12" s="23"/>
      <c r="K12" s="12"/>
      <c r="L12" s="21"/>
    </row>
    <row r="13" spans="1:15" s="3" customFormat="1" ht="24.75" customHeight="1" x14ac:dyDescent="0.55000000000000004">
      <c r="A13" s="16"/>
      <c r="B13" s="12"/>
      <c r="C13" s="12"/>
      <c r="D13" s="24"/>
      <c r="E13" s="16"/>
      <c r="F13" s="12"/>
      <c r="G13" s="19"/>
      <c r="H13" s="12"/>
      <c r="I13" s="12"/>
      <c r="J13" s="23"/>
      <c r="K13" s="12"/>
      <c r="L13" s="21"/>
    </row>
    <row r="14" spans="1:15" s="3" customFormat="1" ht="30" customHeight="1" x14ac:dyDescent="0.55000000000000004">
      <c r="A14" s="16"/>
      <c r="B14" s="12"/>
      <c r="C14" s="44" t="s">
        <v>71</v>
      </c>
      <c r="D14" s="24"/>
      <c r="E14" s="16"/>
      <c r="F14" s="12"/>
      <c r="G14" s="19"/>
      <c r="H14" s="12"/>
      <c r="I14" s="12"/>
      <c r="J14" s="23"/>
      <c r="K14" s="12"/>
      <c r="L14" s="21"/>
    </row>
    <row r="15" spans="1:15" s="3" customFormat="1" ht="28.5" customHeight="1" x14ac:dyDescent="0.55000000000000004">
      <c r="A15" s="16"/>
      <c r="B15" s="12"/>
      <c r="C15" s="44" t="s">
        <v>72</v>
      </c>
      <c r="D15" s="24"/>
      <c r="E15" s="16"/>
      <c r="F15" s="12"/>
      <c r="G15" s="19"/>
      <c r="H15" s="12"/>
      <c r="I15" s="12"/>
      <c r="J15" s="23"/>
      <c r="K15" s="12"/>
      <c r="L15" s="21"/>
    </row>
    <row r="16" spans="1:15" ht="28.5" customHeight="1" x14ac:dyDescent="0.55000000000000004">
      <c r="A16" s="16"/>
      <c r="B16" s="12"/>
      <c r="C16" s="44" t="s">
        <v>23</v>
      </c>
      <c r="D16" s="24"/>
      <c r="E16" s="16"/>
      <c r="F16" s="12"/>
      <c r="G16" s="19"/>
      <c r="H16" s="12"/>
      <c r="I16" s="12"/>
      <c r="J16" s="23"/>
      <c r="K16" s="12"/>
      <c r="L16" s="21"/>
    </row>
  </sheetData>
  <mergeCells count="18">
    <mergeCell ref="L5:L7"/>
    <mergeCell ref="F6:F7"/>
    <mergeCell ref="G6:G7"/>
    <mergeCell ref="H6:H7"/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</mergeCells>
  <pageMargins left="0.59055118110236204" right="0.196850393700787" top="0.44685039399999998" bottom="0.196850393700787" header="0.196850393700787" footer="0.196850393700787"/>
  <pageSetup paperSize="9" scale="36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เฉพาะเจาะจง </vt:lpstr>
      <vt:lpstr>ประกวด </vt:lpstr>
      <vt:lpstr>คัดเลือก </vt:lpstr>
      <vt:lpstr>'คัดเลือก '!Print_Area</vt:lpstr>
      <vt:lpstr>'เฉพาะเจาะจง '!Print_Area</vt:lpstr>
      <vt:lpstr>'ประกวด '!Print_Area</vt:lpstr>
      <vt:lpstr>'คัดเลือก '!Print_Titles</vt:lpstr>
      <vt:lpstr>'เฉพาะเจาะจง '!Print_Titles</vt:lpstr>
      <vt:lpstr>'ประกวด '!Print_Titles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00102259</dc:creator>
  <cp:lastModifiedBy>ธีรรัตน์ เรืองโรจน์</cp:lastModifiedBy>
  <cp:lastPrinted>2024-06-05T10:30:12Z</cp:lastPrinted>
  <dcterms:created xsi:type="dcterms:W3CDTF">2015-10-28T04:52:24Z</dcterms:created>
  <dcterms:modified xsi:type="dcterms:W3CDTF">2024-09-04T11:32:48Z</dcterms:modified>
</cp:coreProperties>
</file>