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ิ.ย.67\"/>
    </mc:Choice>
  </mc:AlternateContent>
  <xr:revisionPtr revIDLastSave="0" documentId="8_{DD8276DB-DEE2-440F-BB25-25A501EDFBCD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'!$A$1:$K$16</definedName>
    <definedName name="_xlnm.Print_Area" localSheetId="0">'เฉพาะเจาะจง '!$A$1:$K$23</definedName>
    <definedName name="_xlnm.Print_Area" localSheetId="1">'ประกวด '!$A$1:$K$18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H10" i="2" l="1"/>
  <c r="J10" i="2"/>
  <c r="I10" i="2" s="1"/>
  <c r="H9" i="2"/>
  <c r="J9" i="2"/>
  <c r="I9" i="2" s="1"/>
  <c r="J8" i="2" l="1"/>
  <c r="J11" i="2" s="1"/>
  <c r="I8" i="2"/>
  <c r="I11" i="2" s="1"/>
  <c r="H8" i="2"/>
  <c r="J8" i="3"/>
  <c r="I8" i="3" s="1"/>
  <c r="H8" i="3"/>
  <c r="H13" i="1"/>
  <c r="J13" i="1"/>
  <c r="I13" i="1" s="1"/>
  <c r="H14" i="1"/>
  <c r="J14" i="1"/>
  <c r="I14" i="1" s="1"/>
  <c r="H15" i="1"/>
  <c r="J15" i="1"/>
  <c r="I15" i="1" s="1"/>
  <c r="I9" i="3" l="1"/>
  <c r="J9" i="3"/>
  <c r="C16" i="1" l="1"/>
  <c r="J9" i="1"/>
  <c r="J12" i="1" l="1"/>
  <c r="I12" i="1" s="1"/>
  <c r="H12" i="1"/>
  <c r="J11" i="1"/>
  <c r="I11" i="1" s="1"/>
  <c r="H11" i="1"/>
  <c r="J10" i="1" l="1"/>
  <c r="I10" i="1" s="1"/>
  <c r="H10" i="1"/>
  <c r="I9" i="1"/>
  <c r="H9" i="1"/>
  <c r="J8" i="1"/>
  <c r="I8" i="1" s="1"/>
  <c r="H8" i="1"/>
  <c r="I16" i="1" l="1"/>
  <c r="J16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<sst xmlns="http://schemas.openxmlformats.org/spreadsheetml/2006/main" count="120" uniqueCount="65">
  <si>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</si>
  <si>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</si>
  <si>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</si>
  <si>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</si>
  <si>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</si>
  <si>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</si>
  <si>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</si>
  <si>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</si>
  <si>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</si>
  <si>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</si>
  <si>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</si>
  <si>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</si>
  <si>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</si>
  <si>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</si>
  <si>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</si>
  <si>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</si>
  <si>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</si>
  <si>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</si>
  <si>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</si>
  <si>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</si>
  <si>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</si>
  <si>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</si>
  <si>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</si>
  <si>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</si>
  <si>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</si>
  <si>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วิธีคัดเลือก</t>
  </si>
  <si>
    <t>สรุปผลการดำเนินการจัดซื้อจัดจ้างในรอบเดือน มิถุนายน พ.ศ.2567</t>
  </si>
  <si>
    <t>วันที่ 1 กรกฎาคม 2567</t>
  </si>
  <si>
    <t>งานก่อสร้างวางท่อประปาและงานที่เกี่ยวข้อง ด้านลดน้ำสูญเสีย พื้นที่สำนักงานประปาสาขาสุวรรณภูมิ จำนวน 1 งาน ประกอบด้วย 5 เส้นทาง</t>
  </si>
  <si>
    <t>วิธีประกวดราคา
อิเล็กทรอนิกส์</t>
  </si>
  <si>
    <t>บจก.วงศ์เพชร ก่อสร้าง</t>
  </si>
  <si>
    <t>เลขที่ 
ป55-05-67
ลงวันที่ 
10/6/2567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</si>
  <si>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จำนวน 1 งาน 2 เส้นทาง 1.โครงการ The City บางนา 2 เฟส 2.0 ตำบลบางพลีใหญ่ อำเภอบางพลี จังหวัดสมุทรปราการ 2.โครงการ โนระ บางนา เฟส 10 ตำบลบางพลีใหญ่ อำเภอบางพลี จังหวัดสมุทรปราการ</t>
  </si>
  <si>
    <t>บจก.บุญพิศลย์การช่าง</t>
  </si>
  <si>
    <t>เลขที่ 
วธ55-101-67
ลงวันที่ 
11/6/2567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</si>
  <si>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</si>
  <si>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หจก.ปิยชาติ คอนสตรัคชั่น</t>
  </si>
  <si>
    <t>เลขที่ 
ซป55-03-67
ลงวันที่ 
20/6/2567</t>
  </si>
  <si>
    <t>งานก่อสร้างวางท่อประปาและงานที่เกี่ยวข้อง งานวางท่อประปาขยายเขตจำหน่ายน้ำ บริเวณซอยเปรมปรี 1 ถนนประชาอุทิศ แขวงทับยาว เขตลาดกระบัง กรุงเทพมหานคร พื้นที่สำนักงานประปาสาขาสุวรรณภูมิ</t>
  </si>
  <si>
    <t>บจก.เอสดี. วอเตอร์</t>
  </si>
  <si>
    <t>เลขที่ 
วข55-04-67
ลงวันที่ 
21/6/2567</t>
  </si>
  <si>
    <t>งานก่อสร้างวางท่อประปาและงานที่เกี่ยวข้อง งานรื้อย้ายท่อประปาร่วมสำนักการโยธา บริเวณถนนหลวงแพ่ง จากหน้าสำนักงานประปาสาขาสุวรรณภูมิ ถึง คลองทับยาว (ฝั่งขาออก) แขวงทับยาว เขตลาดกระบัง กรุงเทพมหานคร พื้นที่สำนักงานประปาสาขาสุวรรณภูมิ</t>
  </si>
  <si>
    <t>เลขที่ 
รย55-01-67
ลงวันที่ 
21/6/2567</t>
  </si>
  <si>
    <t>ซื้อกระดาษชำระ, กระดาษเช็ดมือ และถ้วยกรวยกระดาษ</t>
  </si>
  <si>
    <t>บจก.พี.พี.เอ็ม. ซัพพลาย</t>
  </si>
  <si>
    <t>เลขที่ 
3300065129
ลงวันที่ 
25/6/2567</t>
  </si>
  <si>
    <t>งานก่อสร้างวางท่อประปาและงานที่เกี่ยวข้อง งานวางท่อประปาเอกชน โครงการ PLENO TOWN ลาดกระบัง-ฉลองกรุง เฟส 5 แขวงลำปลาทิว เขตลาดกระบัง กรุงเทพมหานคร พื้นที่สำนักงานประปาสาขาสุวรรณภูมิ</t>
  </si>
  <si>
    <t>บจก.กัญญาวัฒน์ 2020</t>
  </si>
  <si>
    <t>เลขที่ 
วธ55-105-67
ลงวันที่ 
26/6/2567</t>
  </si>
  <si>
    <t>งานก่อสร้างวางท่อประปาและงานที่เกี่ยวข้อง งานวางท่อประปาเอกชน โครงการ เอสทารา ไฮด์ สุวรรณภูมิ เฟส 3 ถนนหลวงแพ่ง แขวงทับยาว เขตลาดกระบัง กรุงเทพมหานคร พื้นที่สำนักงานประปาสาขาสุวรรณภูมิ</t>
  </si>
  <si>
    <t>หจก.พงษ์ตะวัน การโยธา</t>
  </si>
  <si>
    <t>เลขที่ 
วธ55-100-67
ลงวันที่ 
26/6/2567</t>
  </si>
  <si>
    <t>ซื้ออุปกรณ์ไฟฟ้า หลอด LED BULB 13W COOL WHITE และ หลอด LED BULB 20W DAY LIGHT</t>
  </si>
  <si>
    <t>หจก. ธาราเอ็นจิเนียริ่ง</t>
  </si>
  <si>
    <t>เลขที่ 
3300065161
ลงวันที่ 
27/6/2567</t>
  </si>
  <si>
    <t>ซื้ออุปกรณ์ซ่อมท่อ Repair Clamps จำนวน 27 ชุด</t>
  </si>
  <si>
    <t>บจก.ยูเอชเอ็ม</t>
  </si>
  <si>
    <t>เลขที่ 
3300065162
ลงวันที่ 
27/6/2567</t>
  </si>
  <si>
    <t>งานก่อสร้างวางท่อประปาและงานที่เกี่ยวข้อง งานวางท่อประปาเอกชน โครงการ เศรษฐสิริ บางนา กม.10 เฟส 3 ตำบลบางพลีใหญ่ อำเภอบางพลี จังหวัดสมุทรปราการ พื้นที่สำนักงานประปาสาขาสุวรรณภูมิ</t>
  </si>
  <si>
    <t>บจก.น่านเหนือ ก่อสร้าง</t>
  </si>
  <si>
    <t>เลขที่ 
วธ55-106-67
ลงวันที่ 
27/6/2567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</si>
  <si>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จำนวน 1 งาน 3 เส้นทาง พื้นที่สำนักงานประปาสาขาสุวรรณภูมิ</t>
  </si>
  <si>
    <t>เลขที่ 
MOU55-09-67
ลงวันที่ 
28/6/2567</t>
  </si>
  <si>
    <t>(นายอิศรา อุณหะสูต)</t>
  </si>
  <si>
    <t>นักบัญชี 5 สจพ.กธบ.สสสภ.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</si>
</sst>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view="pageBreakPreview" topLeftCell="C1" zoomScale="40" zoomScaleSheetLayoutView="40" workbookViewId="0">
      <pane ySplit="7" topLeftCell="A15" activePane="bottomLeft" state="frozen"/>
      <selection pane="bottomLeft" activeCell="G21" sqref="G21"/>
    </sheetView>
  </sheetViews>
  <sheetFormatPr defaultColWidth="9.140625" defaultRowHeight="30.75" x14ac:dyDescent="0.45"/>
  <cols>
    <col min="1" max="1" width="9.5703125" style="31" customWidth="1"/>
    <col min="2" max="2" width="87" style="56" customWidth="1"/>
    <col min="3" max="3" width="30.7109375" style="26" customWidth="1"/>
    <col min="4" max="4" width="28" style="35" customWidth="1"/>
    <col min="5" max="5" width="26.140625" style="31" customWidth="1"/>
    <col min="6" max="6" width="44.85546875" style="26" customWidth="1"/>
    <col min="7" max="7" width="25.85546875" style="32" customWidth="1"/>
    <col min="8" max="8" width="45.42578125" style="26" customWidth="1"/>
    <col min="9" max="9" width="27.85546875" style="26" customWidth="1"/>
    <col min="10" max="10" width="27.85546875" style="34" customWidth="1"/>
    <col min="11" max="11" width="25.140625" style="26" customWidth="1"/>
    <col min="12" max="12" width="36" style="33" customWidth="1"/>
    <col min="13" max="15" width="9.140625" style="26"/>
    <col min="16" max="16384" width="9.140625" style="27"/>
  </cols>
  <sheetData>
    <row r="1" spans="1:15" ht="36" x14ac:dyDescent="0.55000000000000004">
      <c r="A1" s="65" t="s">
        <v>26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8"/>
    </row>
    <row r="2" spans="1:15" ht="36" x14ac:dyDescent="0.55000000000000004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8"/>
    </row>
    <row r="3" spans="1:15" ht="36" x14ac:dyDescent="0.55000000000000004">
      <c r="A3" s="66" t="s">
        <v>27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59"/>
    </row>
    <row r="4" spans="1:15" ht="36" x14ac:dyDescent="0.55000000000000004">
      <c r="A4" s="67" t="s">
        <v>11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0"/>
    </row>
    <row r="5" spans="1:15" s="29" customFormat="1" ht="35.25" customHeight="1" x14ac:dyDescent="0.2">
      <c r="A5" s="71" t="s">
        <v>1</v>
      </c>
      <c r="B5" s="71" t="s">
        <v>5</v>
      </c>
      <c r="C5" s="72" t="s">
        <v>21</v>
      </c>
      <c r="D5" s="73" t="s">
        <v>15</v>
      </c>
      <c r="E5" s="71" t="s">
        <v>6</v>
      </c>
      <c r="F5" s="71" t="s">
        <v>7</v>
      </c>
      <c r="G5" s="71"/>
      <c r="H5" s="71" t="s">
        <v>8</v>
      </c>
      <c r="I5" s="71"/>
      <c r="J5" s="71"/>
      <c r="K5" s="71" t="s">
        <v>9</v>
      </c>
      <c r="L5" s="71" t="s">
        <v>2</v>
      </c>
      <c r="M5" s="28"/>
      <c r="N5" s="28"/>
      <c r="O5" s="28"/>
    </row>
    <row r="6" spans="1:15" s="29" customFormat="1" ht="30.75" customHeight="1" x14ac:dyDescent="0.2">
      <c r="A6" s="71"/>
      <c r="B6" s="71"/>
      <c r="C6" s="72"/>
      <c r="D6" s="73"/>
      <c r="E6" s="71"/>
      <c r="F6" s="61" t="s">
        <v>3</v>
      </c>
      <c r="G6" s="63" t="s">
        <v>16</v>
      </c>
      <c r="H6" s="61" t="s">
        <v>4</v>
      </c>
      <c r="I6" s="69" t="s">
        <v>19</v>
      </c>
      <c r="J6" s="69" t="s">
        <v>17</v>
      </c>
      <c r="K6" s="71"/>
      <c r="L6" s="71"/>
      <c r="M6" s="28"/>
      <c r="N6" s="28"/>
      <c r="O6" s="28"/>
    </row>
    <row r="7" spans="1:15" s="29" customFormat="1" ht="90" customHeight="1" x14ac:dyDescent="0.2">
      <c r="A7" s="71"/>
      <c r="B7" s="71"/>
      <c r="C7" s="72"/>
      <c r="D7" s="73"/>
      <c r="E7" s="71"/>
      <c r="F7" s="62"/>
      <c r="G7" s="64"/>
      <c r="H7" s="68"/>
      <c r="I7" s="70"/>
      <c r="J7" s="70"/>
      <c r="K7" s="71"/>
      <c r="L7" s="71"/>
      <c r="M7" s="28"/>
      <c r="N7" s="28"/>
      <c r="O7" s="28"/>
    </row>
    <row r="8" spans="1:15" s="30" customFormat="1" ht="246" customHeight="1" x14ac:dyDescent="0.2">
      <c r="A8" s="13">
        <v>1</v>
      </c>
      <c r="B8" s="14" t="s">
        <v>32</v>
      </c>
      <c r="C8" s="15">
        <v>307682.24</v>
      </c>
      <c r="D8" s="15">
        <v>329220</v>
      </c>
      <c r="E8" s="13" t="s">
        <v>12</v>
      </c>
      <c r="F8" s="52" t="s">
        <v>33</v>
      </c>
      <c r="G8" s="15">
        <v>318998</v>
      </c>
      <c r="H8" s="40" t="str">
        <f t="shared" ref="H8:H12" si="0">F8</f>
        <v>บจก.บุญพิศลย์การช่าง</v>
      </c>
      <c r="I8" s="15">
        <f t="shared" ref="I8:I12" si="1">ROUND((J8*100)/107,2)</f>
        <v>298128.96999999997</v>
      </c>
      <c r="J8" s="15">
        <f t="shared" ref="J8:J12" si="2">G8</f>
        <v>318998</v>
      </c>
      <c r="K8" s="13" t="s">
        <v>10</v>
      </c>
      <c r="L8" s="25" t="s">
        <v>34</v>
      </c>
    </row>
    <row r="9" spans="1:15" s="30" customFormat="1" ht="162.75" customHeight="1" x14ac:dyDescent="0.2">
      <c r="A9" s="13">
        <v>2</v>
      </c>
      <c r="B9" s="14" t="s">
        <v>38</v>
      </c>
      <c r="C9" s="15">
        <v>148514.95000000001</v>
      </c>
      <c r="D9" s="15">
        <v>158911</v>
      </c>
      <c r="E9" s="13" t="s">
        <v>12</v>
      </c>
      <c r="F9" s="52" t="s">
        <v>39</v>
      </c>
      <c r="G9" s="15">
        <v>154085</v>
      </c>
      <c r="H9" s="39" t="str">
        <f t="shared" si="0"/>
        <v>บจก.เอสดี. วอเตอร์</v>
      </c>
      <c r="I9" s="15">
        <f t="shared" si="1"/>
        <v>144004.67000000001</v>
      </c>
      <c r="J9" s="15">
        <f>G9</f>
        <v>154085</v>
      </c>
      <c r="K9" s="13" t="s">
        <v>10</v>
      </c>
      <c r="L9" s="25" t="s">
        <v>40</v>
      </c>
    </row>
    <row r="10" spans="1:15" s="30" customFormat="1" ht="165.75" customHeight="1" x14ac:dyDescent="0.2">
      <c r="A10" s="13">
        <v>3</v>
      </c>
      <c r="B10" s="14" t="s">
        <v>43</v>
      </c>
      <c r="C10" s="15">
        <v>18785.05</v>
      </c>
      <c r="D10" s="15">
        <v>20100</v>
      </c>
      <c r="E10" s="13" t="s">
        <v>12</v>
      </c>
      <c r="F10" s="52" t="s">
        <v>44</v>
      </c>
      <c r="G10" s="15">
        <v>20100</v>
      </c>
      <c r="H10" s="41" t="str">
        <f t="shared" si="0"/>
        <v>บจก.พี.พี.เอ็ม. ซัพพลาย</v>
      </c>
      <c r="I10" s="15">
        <f>ROUND((J10*100)/107,2)</f>
        <v>18785.05</v>
      </c>
      <c r="J10" s="15">
        <f t="shared" si="2"/>
        <v>20100</v>
      </c>
      <c r="K10" s="13" t="s">
        <v>10</v>
      </c>
      <c r="L10" s="25" t="s">
        <v>45</v>
      </c>
    </row>
    <row r="11" spans="1:15" s="30" customFormat="1" ht="165.75" customHeight="1" x14ac:dyDescent="0.2">
      <c r="A11" s="13">
        <v>4</v>
      </c>
      <c r="B11" s="14" t="s">
        <v>46</v>
      </c>
      <c r="C11" s="15">
        <v>295347.65999999997</v>
      </c>
      <c r="D11" s="15">
        <v>316022</v>
      </c>
      <c r="E11" s="13" t="s">
        <v>12</v>
      </c>
      <c r="F11" s="52" t="s">
        <v>47</v>
      </c>
      <c r="G11" s="15">
        <v>306465</v>
      </c>
      <c r="H11" s="42" t="str">
        <f t="shared" si="0"/>
        <v>บจก.กัญญาวัฒน์ 2020</v>
      </c>
      <c r="I11" s="15">
        <f>ROUND((J11*100)/107,2)</f>
        <v>286415.89</v>
      </c>
      <c r="J11" s="15">
        <f t="shared" si="2"/>
        <v>306465</v>
      </c>
      <c r="K11" s="13" t="s">
        <v>10</v>
      </c>
      <c r="L11" s="25" t="s">
        <v>48</v>
      </c>
    </row>
    <row r="12" spans="1:15" s="30" customFormat="1" ht="170.25" customHeight="1" x14ac:dyDescent="0.2">
      <c r="A12" s="13">
        <v>5</v>
      </c>
      <c r="B12" s="14" t="s">
        <v>49</v>
      </c>
      <c r="C12" s="15">
        <v>117107.48</v>
      </c>
      <c r="D12" s="15">
        <v>125305</v>
      </c>
      <c r="E12" s="13" t="s">
        <v>12</v>
      </c>
      <c r="F12" s="52" t="s">
        <v>50</v>
      </c>
      <c r="G12" s="15">
        <v>121522</v>
      </c>
      <c r="H12" s="42" t="str">
        <f t="shared" si="0"/>
        <v>หจก.พงษ์ตะวัน การโยธา</v>
      </c>
      <c r="I12" s="15">
        <f t="shared" si="1"/>
        <v>113571.96</v>
      </c>
      <c r="J12" s="15">
        <f t="shared" si="2"/>
        <v>121522</v>
      </c>
      <c r="K12" s="13" t="s">
        <v>10</v>
      </c>
      <c r="L12" s="25" t="s">
        <v>51</v>
      </c>
    </row>
    <row r="13" spans="1:15" s="30" customFormat="1" ht="135" x14ac:dyDescent="0.2">
      <c r="A13" s="13">
        <v>6</v>
      </c>
      <c r="B13" s="14" t="s">
        <v>52</v>
      </c>
      <c r="C13" s="15">
        <v>17500</v>
      </c>
      <c r="D13" s="15">
        <v>18725</v>
      </c>
      <c r="E13" s="13" t="s">
        <v>12</v>
      </c>
      <c r="F13" s="52" t="s">
        <v>53</v>
      </c>
      <c r="G13" s="15">
        <v>18725</v>
      </c>
      <c r="H13" s="52" t="str">
        <f t="shared" ref="H13:H15" si="3">F13</f>
        <v>หจก. ธาราเอ็นจิเนียริ่ง</v>
      </c>
      <c r="I13" s="15">
        <f t="shared" ref="I13:I15" si="4">ROUND((J13*100)/107,2)</f>
        <v>17500</v>
      </c>
      <c r="J13" s="15">
        <f t="shared" ref="J13:J15" si="5">G13</f>
        <v>18725</v>
      </c>
      <c r="K13" s="13" t="s">
        <v>10</v>
      </c>
      <c r="L13" s="25" t="s">
        <v>54</v>
      </c>
    </row>
    <row r="14" spans="1:15" s="30" customFormat="1" ht="135" x14ac:dyDescent="0.2">
      <c r="A14" s="13">
        <v>7</v>
      </c>
      <c r="B14" s="14" t="s">
        <v>55</v>
      </c>
      <c r="C14" s="15">
        <v>101697</v>
      </c>
      <c r="D14" s="15">
        <v>108815.79</v>
      </c>
      <c r="E14" s="13" t="s">
        <v>12</v>
      </c>
      <c r="F14" s="52" t="s">
        <v>56</v>
      </c>
      <c r="G14" s="15">
        <v>108815.79</v>
      </c>
      <c r="H14" s="52" t="str">
        <f t="shared" si="3"/>
        <v>บจก.ยูเอชเอ็ม</v>
      </c>
      <c r="I14" s="15">
        <f t="shared" si="4"/>
        <v>101697</v>
      </c>
      <c r="J14" s="15">
        <f t="shared" si="5"/>
        <v>108815.79</v>
      </c>
      <c r="K14" s="13" t="s">
        <v>10</v>
      </c>
      <c r="L14" s="25" t="s">
        <v>57</v>
      </c>
    </row>
    <row r="15" spans="1:15" s="30" customFormat="1" ht="162.75" customHeight="1" x14ac:dyDescent="0.2">
      <c r="A15" s="13">
        <v>8</v>
      </c>
      <c r="B15" s="14" t="s">
        <v>58</v>
      </c>
      <c r="C15" s="15">
        <v>158931.78</v>
      </c>
      <c r="D15" s="15">
        <v>170057</v>
      </c>
      <c r="E15" s="13" t="s">
        <v>12</v>
      </c>
      <c r="F15" s="52" t="s">
        <v>59</v>
      </c>
      <c r="G15" s="15">
        <v>164839</v>
      </c>
      <c r="H15" s="52" t="str">
        <f t="shared" si="3"/>
        <v>บจก.น่านเหนือ ก่อสร้าง</v>
      </c>
      <c r="I15" s="15">
        <f t="shared" si="4"/>
        <v>154055.14000000001</v>
      </c>
      <c r="J15" s="15">
        <f t="shared" si="5"/>
        <v>164839</v>
      </c>
      <c r="K15" s="13" t="s">
        <v>10</v>
      </c>
      <c r="L15" s="25" t="s">
        <v>60</v>
      </c>
    </row>
    <row r="16" spans="1:15" ht="35.25" customHeight="1" x14ac:dyDescent="0.55000000000000004">
      <c r="A16" s="16"/>
      <c r="B16" s="17"/>
      <c r="C16" s="51">
        <f>SUM(C8:C15)</f>
        <v>1165566.1599999999</v>
      </c>
      <c r="D16" s="51"/>
      <c r="E16" s="16"/>
      <c r="F16" s="12"/>
      <c r="G16" s="51"/>
      <c r="H16" s="12"/>
      <c r="I16" s="20">
        <f>SUM(I8:I15)</f>
        <v>1134158.6800000002</v>
      </c>
      <c r="J16" s="20">
        <f>SUM(J8:J15)</f>
        <v>1213549.79</v>
      </c>
      <c r="K16" s="36"/>
      <c r="L16" s="43"/>
    </row>
    <row r="17" spans="1:15" ht="39" customHeight="1" x14ac:dyDescent="0.55000000000000004">
      <c r="A17" s="16"/>
      <c r="B17" s="54" t="s">
        <v>24</v>
      </c>
      <c r="C17" s="22"/>
      <c r="D17" s="18"/>
      <c r="E17" s="16"/>
      <c r="F17" s="12"/>
      <c r="G17" s="19"/>
      <c r="H17" s="12"/>
      <c r="I17" s="12"/>
      <c r="J17" s="20"/>
      <c r="K17" s="36"/>
      <c r="L17" s="43"/>
    </row>
    <row r="18" spans="1:15" ht="17.25" customHeight="1" x14ac:dyDescent="0.55000000000000004">
      <c r="A18" s="16"/>
      <c r="B18" s="17"/>
      <c r="C18" s="22"/>
      <c r="D18" s="24"/>
      <c r="E18" s="16"/>
      <c r="F18" s="12"/>
      <c r="G18" s="19"/>
      <c r="H18" s="12"/>
      <c r="I18" s="12"/>
      <c r="J18" s="23"/>
      <c r="K18" s="12"/>
      <c r="L18" s="21"/>
    </row>
    <row r="19" spans="1:15" ht="36" x14ac:dyDescent="0.55000000000000004">
      <c r="A19" s="16"/>
      <c r="B19" s="54"/>
      <c r="C19" s="16" t="s">
        <v>13</v>
      </c>
      <c r="D19" s="24"/>
      <c r="E19" s="16"/>
      <c r="F19" s="12"/>
      <c r="G19" s="19"/>
      <c r="H19" s="12"/>
      <c r="I19" s="57"/>
      <c r="J19" s="23"/>
      <c r="K19" s="12"/>
      <c r="L19" s="21"/>
    </row>
    <row r="20" spans="1:15" ht="51.75" customHeight="1" x14ac:dyDescent="0.55000000000000004">
      <c r="A20" s="16"/>
      <c r="B20" s="54"/>
      <c r="C20" s="12"/>
      <c r="D20" s="24"/>
      <c r="E20" s="16"/>
      <c r="F20" s="12"/>
      <c r="G20" s="19"/>
      <c r="H20" s="12"/>
      <c r="I20" s="12"/>
      <c r="J20" s="23"/>
      <c r="K20" s="12"/>
      <c r="L20" s="21"/>
    </row>
    <row r="21" spans="1:15" s="50" customFormat="1" ht="39" customHeight="1" x14ac:dyDescent="0.2">
      <c r="A21" s="44"/>
      <c r="B21" s="55"/>
      <c r="C21" s="44" t="s">
        <v>63</v>
      </c>
      <c r="D21" s="46"/>
      <c r="E21" s="44"/>
      <c r="F21" s="45"/>
      <c r="G21" s="47"/>
      <c r="H21" s="45"/>
      <c r="I21" s="45"/>
      <c r="J21" s="48"/>
      <c r="K21" s="45"/>
      <c r="L21" s="21"/>
      <c r="M21" s="49"/>
      <c r="N21" s="49"/>
      <c r="O21" s="49"/>
    </row>
    <row r="22" spans="1:15" s="50" customFormat="1" ht="39" customHeight="1" x14ac:dyDescent="0.2">
      <c r="A22" s="44"/>
      <c r="B22" s="55"/>
      <c r="C22" s="44" t="s">
        <v>64</v>
      </c>
      <c r="D22" s="46"/>
      <c r="E22" s="44"/>
      <c r="F22" s="45"/>
      <c r="G22" s="47"/>
      <c r="H22" s="45"/>
      <c r="I22" s="45"/>
      <c r="J22" s="48"/>
      <c r="K22" s="45"/>
      <c r="L22" s="21"/>
      <c r="M22" s="49"/>
      <c r="N22" s="49"/>
      <c r="O22" s="49"/>
    </row>
    <row r="23" spans="1:15" s="50" customFormat="1" ht="39" customHeight="1" x14ac:dyDescent="0.2">
      <c r="A23" s="44"/>
      <c r="B23" s="55"/>
      <c r="C23" s="44"/>
      <c r="D23" s="46"/>
      <c r="E23" s="44"/>
      <c r="F23" s="45"/>
      <c r="G23" s="47"/>
      <c r="H23" s="45"/>
      <c r="I23" s="45"/>
      <c r="J23" s="48"/>
      <c r="K23" s="45"/>
      <c r="L23" s="21"/>
      <c r="M23" s="49"/>
      <c r="N23" s="49"/>
      <c r="O23" s="49"/>
    </row>
    <row r="27" spans="1:15" x14ac:dyDescent="0.45">
      <c r="E27" s="26"/>
      <c r="G27" s="34"/>
      <c r="I27" s="33"/>
      <c r="J27" s="26"/>
      <c r="L27" s="26"/>
      <c r="M27" s="27"/>
      <c r="N27" s="27"/>
      <c r="O27" s="27"/>
    </row>
    <row r="28" spans="1:15" x14ac:dyDescent="0.45">
      <c r="E28" s="26"/>
      <c r="G28" s="34"/>
      <c r="I28" s="33"/>
      <c r="J28" s="26"/>
      <c r="L28" s="26"/>
      <c r="M28" s="27"/>
      <c r="N28" s="27"/>
      <c r="O28" s="27"/>
    </row>
    <row r="29" spans="1:15" x14ac:dyDescent="0.45">
      <c r="E29" s="26"/>
      <c r="G29" s="34"/>
      <c r="I29" s="33"/>
      <c r="J29" s="26"/>
      <c r="L29" s="26"/>
      <c r="M29" s="27"/>
      <c r="N29" s="27"/>
      <c r="O29" s="27"/>
    </row>
    <row r="30" spans="1:15" x14ac:dyDescent="0.45">
      <c r="E30" s="34"/>
      <c r="G30" s="33"/>
      <c r="J30" s="26"/>
      <c r="K30" s="27"/>
      <c r="L30" s="27"/>
      <c r="M30" s="27"/>
      <c r="N30" s="27"/>
      <c r="O30" s="27"/>
    </row>
    <row r="31" spans="1:15" x14ac:dyDescent="0.45">
      <c r="E31" s="34"/>
      <c r="G31" s="33"/>
      <c r="J31" s="26"/>
      <c r="K31" s="27"/>
      <c r="L31" s="27"/>
      <c r="M31" s="27"/>
      <c r="N31" s="27"/>
      <c r="O31" s="27"/>
    </row>
    <row r="32" spans="1:15" x14ac:dyDescent="0.45">
      <c r="E32" s="34"/>
      <c r="G32" s="26"/>
      <c r="H32" s="27"/>
      <c r="I32" s="27"/>
      <c r="J32" s="27"/>
      <c r="K32" s="27"/>
      <c r="L32" s="27"/>
      <c r="M32" s="27"/>
      <c r="N32" s="27"/>
      <c r="O32" s="27"/>
    </row>
    <row r="33" spans="5:15" x14ac:dyDescent="0.45">
      <c r="E33" s="34"/>
      <c r="G33" s="26"/>
      <c r="H33" s="27"/>
      <c r="I33" s="27"/>
      <c r="J33" s="27"/>
      <c r="K33" s="27"/>
      <c r="L33" s="27"/>
      <c r="M33" s="27"/>
      <c r="N33" s="27"/>
      <c r="O33" s="27"/>
    </row>
    <row r="34" spans="5:15" x14ac:dyDescent="0.45">
      <c r="E34" s="34"/>
      <c r="G34" s="26"/>
      <c r="H34" s="27"/>
      <c r="I34" s="27"/>
      <c r="J34" s="27"/>
      <c r="K34" s="27"/>
      <c r="L34" s="27"/>
      <c r="M34" s="27"/>
      <c r="N34" s="27"/>
      <c r="O34" s="27"/>
    </row>
    <row r="35" spans="5:15" x14ac:dyDescent="0.45">
      <c r="E35" s="34"/>
      <c r="G35" s="26"/>
      <c r="H35" s="27"/>
      <c r="I35" s="27"/>
      <c r="J35" s="27"/>
      <c r="K35" s="27"/>
      <c r="L35" s="27"/>
      <c r="M35" s="27"/>
      <c r="N35" s="27"/>
      <c r="O35" s="27"/>
    </row>
    <row r="36" spans="5:15" x14ac:dyDescent="0.45">
      <c r="G36" s="33"/>
      <c r="J36" s="26"/>
      <c r="K36" s="27"/>
      <c r="L36" s="27"/>
      <c r="M36" s="27"/>
      <c r="N36" s="27"/>
      <c r="O36" s="27"/>
    </row>
    <row r="37" spans="5:15" x14ac:dyDescent="0.45">
      <c r="G37" s="33"/>
      <c r="J37" s="26"/>
      <c r="K37" s="27"/>
      <c r="L37" s="27"/>
      <c r="M37" s="27"/>
      <c r="N37" s="27"/>
      <c r="O37" s="27"/>
    </row>
    <row r="38" spans="5:15" x14ac:dyDescent="0.45">
      <c r="G38" s="33"/>
      <c r="J38" s="26"/>
      <c r="K38" s="27"/>
      <c r="L38" s="27"/>
      <c r="M38" s="27"/>
      <c r="N38" s="27"/>
      <c r="O38" s="27"/>
    </row>
    <row r="39" spans="5:15" x14ac:dyDescent="0.45">
      <c r="G39" s="34"/>
      <c r="I39" s="33"/>
      <c r="J39" s="26"/>
      <c r="L39" s="26"/>
      <c r="M39" s="27"/>
      <c r="N39" s="27"/>
      <c r="O39" s="27"/>
    </row>
    <row r="40" spans="5:15" x14ac:dyDescent="0.45">
      <c r="G40" s="34"/>
      <c r="I40" s="33"/>
      <c r="J40" s="26"/>
      <c r="L40" s="26"/>
      <c r="M40" s="27"/>
      <c r="N40" s="27"/>
      <c r="O40" s="27"/>
    </row>
    <row r="41" spans="5:15" x14ac:dyDescent="0.45">
      <c r="G41" s="34"/>
      <c r="I41" s="33"/>
      <c r="J41" s="26"/>
      <c r="L41" s="26"/>
      <c r="M41" s="27"/>
      <c r="N41" s="27"/>
      <c r="O41" s="27"/>
    </row>
    <row r="42" spans="5:15" x14ac:dyDescent="0.45">
      <c r="G42" s="34"/>
      <c r="I42" s="33"/>
      <c r="J42" s="26"/>
      <c r="L42" s="26"/>
      <c r="M42" s="27"/>
      <c r="N42" s="27"/>
      <c r="O42" s="27"/>
    </row>
  </sheetData>
  <mergeCells count="18">
    <mergeCell ref="I6:I7"/>
    <mergeCell ref="L5:L7"/>
    <mergeCell ref="F6:F7"/>
    <mergeCell ref="G6:G7"/>
    <mergeCell ref="A1:K1"/>
    <mergeCell ref="A2:K2"/>
    <mergeCell ref="A3:K3"/>
    <mergeCell ref="A4:K4"/>
    <mergeCell ref="H6:H7"/>
    <mergeCell ref="J6:J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1" manualBreakCount="1">
    <brk id="14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view="pageBreakPreview" zoomScale="40" zoomScaleSheetLayoutView="40" workbookViewId="0">
      <pane ySplit="7" topLeftCell="A11" activePane="bottomLeft" state="frozen"/>
      <selection pane="bottomLeft" sqref="A1:K18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5" t="str">
        <f>'เฉพาะเจาะจง '!A1:L1</f>
        <v>สรุปผลการดำเนินการจัดซื้อจัดจ้างในรอบเดือน มิถุนายน พ.ศ.2567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8"/>
    </row>
    <row r="2" spans="1:15" ht="36" x14ac:dyDescent="0.55000000000000004">
      <c r="A2" s="65" t="str">
        <f>'เฉพาะเจาะจง '!A2:L2</f>
        <v>สำนักงานประปาสาขาสุวรรณภูมิ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8"/>
    </row>
    <row r="3" spans="1:15" ht="36" x14ac:dyDescent="0.55000000000000004">
      <c r="A3" s="66" t="str">
        <f>'เฉพาะเจาะจง '!A3:L3</f>
        <v>วันที่ 1 กรกฎาคม 2567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59"/>
    </row>
    <row r="4" spans="1:15" ht="36" x14ac:dyDescent="0.55000000000000004">
      <c r="A4" s="67" t="s">
        <v>18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0"/>
    </row>
    <row r="5" spans="1:15" s="9" customFormat="1" ht="42" customHeight="1" x14ac:dyDescent="0.2">
      <c r="A5" s="71" t="s">
        <v>1</v>
      </c>
      <c r="B5" s="71" t="s">
        <v>5</v>
      </c>
      <c r="C5" s="72" t="s">
        <v>14</v>
      </c>
      <c r="D5" s="72" t="s">
        <v>15</v>
      </c>
      <c r="E5" s="71" t="s">
        <v>6</v>
      </c>
      <c r="F5" s="71" t="s">
        <v>7</v>
      </c>
      <c r="G5" s="71"/>
      <c r="H5" s="71" t="s">
        <v>8</v>
      </c>
      <c r="I5" s="71"/>
      <c r="J5" s="71"/>
      <c r="K5" s="71" t="s">
        <v>9</v>
      </c>
      <c r="L5" s="71" t="s">
        <v>2</v>
      </c>
      <c r="M5" s="8"/>
      <c r="N5" s="8"/>
      <c r="O5" s="8"/>
    </row>
    <row r="6" spans="1:15" s="9" customFormat="1" ht="21" customHeight="1" x14ac:dyDescent="0.2">
      <c r="A6" s="71"/>
      <c r="B6" s="71"/>
      <c r="C6" s="72"/>
      <c r="D6" s="72"/>
      <c r="E6" s="71"/>
      <c r="F6" s="61" t="s">
        <v>3</v>
      </c>
      <c r="G6" s="63" t="s">
        <v>16</v>
      </c>
      <c r="H6" s="61" t="s">
        <v>4</v>
      </c>
      <c r="I6" s="69" t="s">
        <v>19</v>
      </c>
      <c r="J6" s="69" t="s">
        <v>17</v>
      </c>
      <c r="K6" s="71"/>
      <c r="L6" s="71"/>
      <c r="M6" s="8"/>
      <c r="N6" s="8"/>
      <c r="O6" s="8"/>
    </row>
    <row r="7" spans="1:15" s="9" customFormat="1" ht="99" customHeight="1" x14ac:dyDescent="0.2">
      <c r="A7" s="71"/>
      <c r="B7" s="71"/>
      <c r="C7" s="72"/>
      <c r="D7" s="72"/>
      <c r="E7" s="71"/>
      <c r="F7" s="62"/>
      <c r="G7" s="64"/>
      <c r="H7" s="68"/>
      <c r="I7" s="70"/>
      <c r="J7" s="70"/>
      <c r="K7" s="71"/>
      <c r="L7" s="71"/>
      <c r="M7" s="8"/>
      <c r="N7" s="8"/>
      <c r="O7" s="8"/>
    </row>
    <row r="8" spans="1:15" s="30" customFormat="1" ht="144" x14ac:dyDescent="0.2">
      <c r="A8" s="13">
        <v>1</v>
      </c>
      <c r="B8" s="14" t="s">
        <v>28</v>
      </c>
      <c r="C8" s="15">
        <v>16822429.91</v>
      </c>
      <c r="D8" s="15">
        <v>17148859</v>
      </c>
      <c r="E8" s="53" t="s">
        <v>29</v>
      </c>
      <c r="F8" s="52" t="s">
        <v>30</v>
      </c>
      <c r="G8" s="15">
        <v>10288000</v>
      </c>
      <c r="H8" s="52" t="str">
        <f t="shared" ref="H8" si="0">F8</f>
        <v>บจก.วงศ์เพชร ก่อสร้าง</v>
      </c>
      <c r="I8" s="15">
        <f t="shared" ref="I8" si="1">ROUND((J8*100)/107,2)</f>
        <v>9614953.2699999996</v>
      </c>
      <c r="J8" s="15">
        <f t="shared" ref="J8" si="2">G8</f>
        <v>10288000</v>
      </c>
      <c r="K8" s="13" t="s">
        <v>10</v>
      </c>
      <c r="L8" s="25" t="s">
        <v>31</v>
      </c>
    </row>
    <row r="9" spans="1:15" s="30" customFormat="1" ht="161.25" customHeight="1" x14ac:dyDescent="0.2">
      <c r="A9" s="13">
        <v>2</v>
      </c>
      <c r="B9" s="14" t="s">
        <v>35</v>
      </c>
      <c r="C9" s="15">
        <v>4000000</v>
      </c>
      <c r="D9" s="15">
        <v>4278487</v>
      </c>
      <c r="E9" s="53" t="s">
        <v>29</v>
      </c>
      <c r="F9" s="53" t="s">
        <v>36</v>
      </c>
      <c r="G9" s="15">
        <v>4257449</v>
      </c>
      <c r="H9" s="53" t="str">
        <f t="shared" ref="H9" si="3">F9</f>
        <v>หจก.ปิยชาติ คอนสตรัคชั่น</v>
      </c>
      <c r="I9" s="15">
        <f t="shared" ref="I9" si="4">ROUND((J9*100)/107,2)</f>
        <v>3978924.3</v>
      </c>
      <c r="J9" s="15">
        <f t="shared" ref="J9" si="5">G9</f>
        <v>4257449</v>
      </c>
      <c r="K9" s="13" t="s">
        <v>10</v>
      </c>
      <c r="L9" s="25" t="s">
        <v>37</v>
      </c>
    </row>
    <row r="10" spans="1:15" s="30" customFormat="1" ht="217.5" customHeight="1" x14ac:dyDescent="0.2">
      <c r="A10" s="13">
        <v>3</v>
      </c>
      <c r="B10" s="14" t="s">
        <v>61</v>
      </c>
      <c r="C10" s="15">
        <v>5226941.12</v>
      </c>
      <c r="D10" s="15">
        <v>5592827</v>
      </c>
      <c r="E10" s="53" t="s">
        <v>29</v>
      </c>
      <c r="F10" s="53" t="s">
        <v>36</v>
      </c>
      <c r="G10" s="15">
        <v>4899144</v>
      </c>
      <c r="H10" s="53" t="str">
        <f t="shared" ref="H10" si="6">F10</f>
        <v>หจก.ปิยชาติ คอนสตรัคชั่น</v>
      </c>
      <c r="I10" s="15">
        <f t="shared" ref="I10" si="7">ROUND((J10*100)/107,2)</f>
        <v>4578639.25</v>
      </c>
      <c r="J10" s="15">
        <f t="shared" ref="J10" si="8">G10</f>
        <v>4899144</v>
      </c>
      <c r="K10" s="13" t="s">
        <v>10</v>
      </c>
      <c r="L10" s="25" t="s">
        <v>62</v>
      </c>
    </row>
    <row r="11" spans="1:15" s="10" customFormat="1" ht="48.75" customHeight="1" x14ac:dyDescent="0.2">
      <c r="A11" s="36"/>
      <c r="B11" s="17"/>
      <c r="C11" s="18"/>
      <c r="D11" s="18"/>
      <c r="E11" s="37"/>
      <c r="F11" s="37"/>
      <c r="G11" s="18"/>
      <c r="H11" s="37"/>
      <c r="I11" s="20">
        <f>ROUNDDOWN(SUM(I8:I10),2)</f>
        <v>18172516.82</v>
      </c>
      <c r="J11" s="20">
        <f>SUM(J8:J10)</f>
        <v>19444593</v>
      </c>
      <c r="K11" s="37"/>
      <c r="L11" s="38"/>
    </row>
    <row r="12" spans="1:15" s="3" customFormat="1" ht="36" x14ac:dyDescent="0.55000000000000004">
      <c r="A12" s="16"/>
      <c r="B12" s="12" t="s">
        <v>24</v>
      </c>
      <c r="C12" s="22"/>
      <c r="D12" s="18"/>
      <c r="E12" s="16"/>
      <c r="F12" s="12"/>
      <c r="G12" s="19"/>
      <c r="H12" s="12"/>
      <c r="I12" s="12"/>
      <c r="J12" s="23"/>
      <c r="K12" s="12"/>
      <c r="L12" s="21"/>
    </row>
    <row r="13" spans="1:15" s="3" customFormat="1" ht="17.25" customHeight="1" x14ac:dyDescent="0.55000000000000004">
      <c r="A13" s="16"/>
      <c r="B13" s="12"/>
      <c r="C13" s="12"/>
      <c r="D13" s="24"/>
      <c r="E13" s="16"/>
      <c r="F13" s="12"/>
      <c r="G13" s="19"/>
      <c r="H13" s="12"/>
      <c r="I13" s="12"/>
      <c r="K13" s="12"/>
      <c r="L13" s="21"/>
    </row>
    <row r="14" spans="1:15" s="3" customFormat="1" ht="36" x14ac:dyDescent="0.55000000000000004">
      <c r="A14" s="16"/>
      <c r="B14" s="12"/>
      <c r="C14" s="16" t="s">
        <v>13</v>
      </c>
      <c r="D14" s="24"/>
      <c r="E14" s="16"/>
      <c r="F14" s="12"/>
      <c r="G14" s="19"/>
      <c r="H14" s="12"/>
      <c r="I14" s="12"/>
      <c r="J14" s="23"/>
      <c r="K14" s="12"/>
      <c r="L14" s="21"/>
    </row>
    <row r="15" spans="1:15" s="3" customFormat="1" ht="57" customHeight="1" x14ac:dyDescent="0.55000000000000004">
      <c r="A15" s="16"/>
      <c r="B15" s="12"/>
      <c r="C15" s="12"/>
      <c r="D15" s="24"/>
      <c r="E15" s="16"/>
      <c r="F15" s="12"/>
      <c r="G15" s="19"/>
      <c r="H15" s="12"/>
      <c r="I15" s="12"/>
      <c r="J15" s="23"/>
      <c r="K15" s="12"/>
      <c r="L15" s="21"/>
    </row>
    <row r="16" spans="1:15" s="3" customFormat="1" ht="38.25" customHeight="1" x14ac:dyDescent="0.55000000000000004">
      <c r="A16" s="16"/>
      <c r="B16" s="12"/>
      <c r="C16" s="44" t="s">
        <v>63</v>
      </c>
      <c r="D16" s="24"/>
      <c r="E16" s="16"/>
      <c r="F16" s="12"/>
      <c r="G16" s="19"/>
      <c r="H16" s="12"/>
      <c r="I16" s="12"/>
      <c r="J16" s="23"/>
      <c r="K16" s="12"/>
      <c r="L16" s="21"/>
    </row>
    <row r="17" spans="1:12" s="3" customFormat="1" ht="38.25" customHeight="1" x14ac:dyDescent="0.55000000000000004">
      <c r="A17" s="16"/>
      <c r="B17" s="12"/>
      <c r="C17" s="44" t="s">
        <v>64</v>
      </c>
      <c r="D17" s="24"/>
      <c r="E17" s="16"/>
      <c r="F17" s="12"/>
      <c r="G17" s="19"/>
      <c r="H17" s="12"/>
      <c r="I17" s="12"/>
      <c r="J17" s="23"/>
      <c r="K17" s="12"/>
      <c r="L17" s="21"/>
    </row>
    <row r="18" spans="1:12" s="3" customFormat="1" ht="38.25" customHeight="1" x14ac:dyDescent="0.55000000000000004">
      <c r="A18" s="16"/>
      <c r="B18" s="12"/>
      <c r="C18" s="44"/>
      <c r="D18" s="24"/>
      <c r="E18" s="16"/>
      <c r="F18" s="12"/>
      <c r="G18" s="19"/>
      <c r="H18" s="12"/>
      <c r="I18" s="12"/>
      <c r="J18" s="23"/>
      <c r="K18" s="12"/>
      <c r="L18" s="21"/>
    </row>
    <row r="19" spans="1:12" ht="36" x14ac:dyDescent="0.55000000000000004">
      <c r="A19" s="16"/>
      <c r="B19" s="12"/>
      <c r="C19" s="12"/>
      <c r="D19" s="24"/>
      <c r="E19" s="16"/>
      <c r="F19" s="12"/>
      <c r="G19" s="19"/>
      <c r="H19" s="12"/>
      <c r="I19" s="12"/>
      <c r="J19" s="23"/>
      <c r="K19" s="12"/>
      <c r="L19" s="21"/>
    </row>
  </sheetData>
  <mergeCells count="18">
    <mergeCell ref="L5:L7"/>
    <mergeCell ref="F6:F7"/>
    <mergeCell ref="G6:G7"/>
    <mergeCell ref="H6:H7"/>
    <mergeCell ref="A1:K1"/>
    <mergeCell ref="A2:K2"/>
    <mergeCell ref="A3:K3"/>
    <mergeCell ref="A4:K4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4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tabSelected="1" view="pageBreakPreview" zoomScaleSheetLayoutView="100" workbookViewId="0">
      <pane ySplit="7" topLeftCell="A9" activePane="bottomLeft" state="frozen"/>
      <selection pane="bottomLeft" sqref="A1:K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5" t="str">
        <f>'ประกวด '!A1:L1</f>
        <v>สรุปผลการดำเนินการจัดซื้อจัดจ้างในรอบเดือน มิถุนายน พ.ศ.2567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58"/>
    </row>
    <row r="2" spans="1:15" ht="36" x14ac:dyDescent="0.55000000000000004">
      <c r="A2" s="65" t="str">
        <f>'ประกวด '!A2:L2</f>
        <v>สำนักงานประปาสาขาสุวรรณภูมิ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58"/>
    </row>
    <row r="3" spans="1:15" ht="36" x14ac:dyDescent="0.55000000000000004">
      <c r="A3" s="66" t="str">
        <f>'ประกวด '!A3:L3</f>
        <v>วันที่ 1 กรกฎาคม 2567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59"/>
    </row>
    <row r="4" spans="1:15" ht="36" x14ac:dyDescent="0.55000000000000004">
      <c r="A4" s="67" t="s">
        <v>20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0"/>
    </row>
    <row r="5" spans="1:15" s="9" customFormat="1" ht="42" customHeight="1" x14ac:dyDescent="0.2">
      <c r="A5" s="71" t="s">
        <v>1</v>
      </c>
      <c r="B5" s="71" t="s">
        <v>5</v>
      </c>
      <c r="C5" s="72" t="s">
        <v>14</v>
      </c>
      <c r="D5" s="72" t="s">
        <v>15</v>
      </c>
      <c r="E5" s="71" t="s">
        <v>6</v>
      </c>
      <c r="F5" s="71" t="s">
        <v>7</v>
      </c>
      <c r="G5" s="71"/>
      <c r="H5" s="71" t="s">
        <v>8</v>
      </c>
      <c r="I5" s="71"/>
      <c r="J5" s="71"/>
      <c r="K5" s="71" t="s">
        <v>9</v>
      </c>
      <c r="L5" s="71" t="s">
        <v>2</v>
      </c>
      <c r="M5" s="8"/>
      <c r="N5" s="8"/>
      <c r="O5" s="8"/>
    </row>
    <row r="6" spans="1:15" s="9" customFormat="1" ht="57.75" customHeight="1" x14ac:dyDescent="0.2">
      <c r="A6" s="71"/>
      <c r="B6" s="71"/>
      <c r="C6" s="72"/>
      <c r="D6" s="72"/>
      <c r="E6" s="71"/>
      <c r="F6" s="61" t="s">
        <v>3</v>
      </c>
      <c r="G6" s="63" t="s">
        <v>16</v>
      </c>
      <c r="H6" s="61" t="s">
        <v>4</v>
      </c>
      <c r="I6" s="69" t="s">
        <v>22</v>
      </c>
      <c r="J6" s="69" t="s">
        <v>23</v>
      </c>
      <c r="K6" s="71"/>
      <c r="L6" s="71"/>
      <c r="M6" s="8"/>
      <c r="N6" s="8"/>
      <c r="O6" s="8"/>
    </row>
    <row r="7" spans="1:15" s="9" customFormat="1" ht="81.75" customHeight="1" x14ac:dyDescent="0.2">
      <c r="A7" s="71"/>
      <c r="B7" s="71"/>
      <c r="C7" s="72"/>
      <c r="D7" s="72"/>
      <c r="E7" s="71"/>
      <c r="F7" s="62"/>
      <c r="G7" s="64"/>
      <c r="H7" s="68"/>
      <c r="I7" s="70"/>
      <c r="J7" s="70"/>
      <c r="K7" s="71"/>
      <c r="L7" s="71"/>
      <c r="M7" s="8"/>
      <c r="N7" s="8"/>
      <c r="O7" s="8"/>
    </row>
    <row r="8" spans="1:15" s="11" customFormat="1" ht="252" x14ac:dyDescent="0.2">
      <c r="A8" s="13">
        <v>1</v>
      </c>
      <c r="B8" s="14" t="s">
        <v>41</v>
      </c>
      <c r="C8" s="15">
        <v>18691588.789999999</v>
      </c>
      <c r="D8" s="15">
        <v>16702201</v>
      </c>
      <c r="E8" s="13" t="s">
        <v>25</v>
      </c>
      <c r="F8" s="52" t="s">
        <v>33</v>
      </c>
      <c r="G8" s="15">
        <v>16165776</v>
      </c>
      <c r="H8" s="52" t="str">
        <f t="shared" ref="H8" si="0">F8</f>
        <v>บจก.บุญพิศลย์การช่าง</v>
      </c>
      <c r="I8" s="15">
        <f>ROUND((J8*100)/107,2)</f>
        <v>15108201.869999999</v>
      </c>
      <c r="J8" s="15">
        <f>G8</f>
        <v>16165776</v>
      </c>
      <c r="K8" s="13" t="s">
        <v>10</v>
      </c>
      <c r="L8" s="25" t="s">
        <v>42</v>
      </c>
      <c r="M8" s="10"/>
      <c r="N8" s="10"/>
      <c r="O8" s="10"/>
    </row>
    <row r="9" spans="1:15" s="3" customFormat="1" ht="42" x14ac:dyDescent="0.55000000000000004">
      <c r="A9" s="16"/>
      <c r="B9" s="12"/>
      <c r="C9" s="18"/>
      <c r="D9" s="18"/>
      <c r="E9" s="16"/>
      <c r="F9" s="12"/>
      <c r="G9" s="19"/>
      <c r="H9" s="12"/>
      <c r="I9" s="20">
        <f>SUM(I8:I8)</f>
        <v>15108201.869999999</v>
      </c>
      <c r="J9" s="20">
        <f>SUM(J8:J8)</f>
        <v>16165776</v>
      </c>
      <c r="K9" s="12"/>
      <c r="L9" s="21"/>
    </row>
    <row r="10" spans="1:15" s="3" customFormat="1" ht="36" x14ac:dyDescent="0.55000000000000004">
      <c r="A10" s="16"/>
      <c r="B10" s="12" t="s">
        <v>24</v>
      </c>
      <c r="C10" s="22"/>
      <c r="D10" s="18"/>
      <c r="E10" s="16"/>
      <c r="F10" s="12"/>
      <c r="G10" s="19"/>
      <c r="H10" s="12"/>
      <c r="I10" s="12"/>
      <c r="J10" s="23"/>
      <c r="K10" s="12"/>
      <c r="L10" s="21"/>
    </row>
    <row r="11" spans="1:15" s="3" customFormat="1" ht="6" customHeight="1" x14ac:dyDescent="0.55000000000000004">
      <c r="A11" s="16"/>
      <c r="B11" s="12"/>
      <c r="C11" s="12"/>
      <c r="D11" s="24"/>
      <c r="E11" s="16"/>
      <c r="F11" s="12"/>
      <c r="G11" s="19"/>
      <c r="H11" s="12"/>
      <c r="I11" s="12"/>
      <c r="J11" s="23"/>
      <c r="K11" s="12"/>
      <c r="L11" s="21"/>
    </row>
    <row r="12" spans="1:15" s="3" customFormat="1" ht="36" x14ac:dyDescent="0.55000000000000004">
      <c r="A12" s="16"/>
      <c r="B12" s="12"/>
      <c r="C12" s="16" t="s">
        <v>13</v>
      </c>
      <c r="D12" s="24"/>
      <c r="E12" s="16"/>
      <c r="F12" s="12"/>
      <c r="G12" s="19"/>
      <c r="H12" s="12"/>
      <c r="I12" s="12"/>
      <c r="J12" s="23"/>
      <c r="K12" s="12"/>
      <c r="L12" s="21"/>
    </row>
    <row r="13" spans="1:15" s="3" customFormat="1" ht="51" customHeight="1" x14ac:dyDescent="0.55000000000000004">
      <c r="A13" s="16"/>
      <c r="B13" s="12"/>
      <c r="C13" s="12"/>
      <c r="D13" s="24"/>
      <c r="E13" s="16"/>
      <c r="F13" s="12"/>
      <c r="G13" s="19"/>
      <c r="H13" s="12"/>
      <c r="I13" s="12"/>
      <c r="J13" s="23"/>
      <c r="K13" s="12"/>
      <c r="L13" s="21"/>
    </row>
    <row r="14" spans="1:15" s="3" customFormat="1" ht="30" customHeight="1" x14ac:dyDescent="0.55000000000000004">
      <c r="A14" s="16"/>
      <c r="B14" s="12"/>
      <c r="C14" s="44" t="s">
        <v>63</v>
      </c>
      <c r="D14" s="24"/>
      <c r="E14" s="16"/>
      <c r="F14" s="12"/>
      <c r="G14" s="19"/>
      <c r="H14" s="12"/>
      <c r="I14" s="12"/>
      <c r="J14" s="23"/>
      <c r="K14" s="12"/>
      <c r="L14" s="21"/>
    </row>
    <row r="15" spans="1:15" s="3" customFormat="1" ht="28.5" customHeight="1" x14ac:dyDescent="0.55000000000000004">
      <c r="A15" s="16"/>
      <c r="B15" s="12"/>
      <c r="C15" s="44" t="s">
        <v>64</v>
      </c>
      <c r="D15" s="24"/>
      <c r="E15" s="16"/>
      <c r="F15" s="12"/>
      <c r="G15" s="19"/>
      <c r="H15" s="12"/>
      <c r="I15" s="12"/>
      <c r="J15" s="23"/>
      <c r="K15" s="12"/>
      <c r="L15" s="21"/>
    </row>
    <row r="16" spans="1:15" ht="28.5" customHeight="1" x14ac:dyDescent="0.55000000000000004">
      <c r="A16" s="16"/>
      <c r="B16" s="12"/>
      <c r="C16" s="44"/>
      <c r="D16" s="24"/>
      <c r="E16" s="16"/>
      <c r="F16" s="12"/>
      <c r="G16" s="19"/>
      <c r="H16" s="12"/>
      <c r="I16" s="12"/>
      <c r="J16" s="23"/>
      <c r="K16" s="12"/>
      <c r="L16" s="21"/>
    </row>
  </sheetData>
  <mergeCells count="18">
    <mergeCell ref="H5:J5"/>
    <mergeCell ref="K5:K7"/>
    <mergeCell ref="L5:L7"/>
    <mergeCell ref="F6:F7"/>
    <mergeCell ref="A1:K1"/>
    <mergeCell ref="A2:K2"/>
    <mergeCell ref="A3:K3"/>
    <mergeCell ref="A4:K4"/>
    <mergeCell ref="G6:G7"/>
    <mergeCell ref="H6:H7"/>
    <mergeCell ref="I6:I7"/>
    <mergeCell ref="J6:J7"/>
    <mergeCell ref="A5:A7"/>
    <mergeCell ref="B5:B7"/>
    <mergeCell ref="C5:C7"/>
    <mergeCell ref="D5:D7"/>
    <mergeCell ref="E5:E7"/>
    <mergeCell ref="F5:G5"/>
  </mergeCells>
  <pageMargins left="0.59055118110236204" right="0.196850393700787" top="0.44685039399999998" bottom="0.196850393700787" header="0.196850393700787" footer="0.196850393700787"/>
  <pageSetup paperSize="9" scale="4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2024-07-01T06:18:35Z</cp:lastPrinted>
  <dcterms:created xsi:type="dcterms:W3CDTF">2015-10-28T04:52:24Z</dcterms:created>
  <dcterms:modified xsi:type="dcterms:W3CDTF">2024-09-11T10:24:28Z</dcterms:modified>
</cp:coreProperties>
</file>