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3DD1FED8-8A63-43D7-9814-592D67A72473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'!$A$1:$L$31</definedName>
    <definedName name="_xlnm.Print_Area" localSheetId="1">'ประกวด '!$A$1:$L$17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O22" i="1" l="1"/>
  <c r="O21" i="1"/>
  <c r="J9" i="2"/>
  <c r="I9" i="2" s="1"/>
  <c r="H9" i="2"/>
  <c r="J8" i="2"/>
  <c r="I8" i="2"/>
  <c r="H8" i="2"/>
  <c r="C24" i="1"/>
  <c r="O20" i="1" s="1"/>
  <c r="O23" i="1" s="1"/>
  <c r="H9" i="1"/>
  <c r="J9" i="1"/>
  <c r="I9" i="1" s="1"/>
  <c r="J8" i="3"/>
  <c r="I8" i="3" s="1"/>
  <c r="H8" i="3"/>
  <c r="J22" i="1"/>
  <c r="I22" i="1" s="1"/>
  <c r="H22" i="1"/>
  <c r="J21" i="1"/>
  <c r="I21" i="1" s="1"/>
  <c r="H21" i="1"/>
  <c r="J20" i="1"/>
  <c r="I20" i="1" s="1"/>
  <c r="H20" i="1"/>
  <c r="J19" i="1"/>
  <c r="I19" i="1" s="1"/>
  <c r="H19" i="1"/>
  <c r="J18" i="1"/>
  <c r="I18" i="1" s="1"/>
  <c r="H18" i="1"/>
  <c r="J17" i="1"/>
  <c r="I17" i="1" s="1"/>
  <c r="H17" i="1"/>
  <c r="J16" i="1"/>
  <c r="I16" i="1" s="1"/>
  <c r="H16" i="1"/>
  <c r="J15" i="1"/>
  <c r="I15" i="1" s="1"/>
  <c r="H15" i="1"/>
  <c r="J14" i="1"/>
  <c r="I14" i="1" s="1"/>
  <c r="H14" i="1"/>
  <c r="C15" i="3"/>
  <c r="C16" i="3"/>
  <c r="C14" i="3"/>
  <c r="C16" i="2"/>
  <c r="C17" i="2"/>
  <c r="C15" i="2"/>
  <c r="J10" i="2" l="1"/>
  <c r="I10" i="2"/>
  <c r="H12" i="1"/>
  <c r="J12" i="1"/>
  <c r="I12" i="1" s="1"/>
  <c r="H13" i="1"/>
  <c r="J13" i="1"/>
  <c r="I13" i="1" s="1"/>
  <c r="H23" i="1"/>
  <c r="J23" i="1"/>
  <c r="I23" i="1" s="1"/>
  <c r="I9" i="3" l="1"/>
  <c r="J9" i="3"/>
  <c r="J11" i="1" l="1"/>
  <c r="I11" i="1" s="1"/>
  <c r="H11" i="1"/>
  <c r="J10" i="1"/>
  <c r="I10" i="1" s="1"/>
  <c r="H10" i="1"/>
  <c r="J8" i="1" l="1"/>
  <c r="I8" i="1" s="1"/>
  <c r="H8" i="1"/>
  <c r="I24" i="1" l="1"/>
  <c r="Q20" i="1" s="1"/>
  <c r="J24" i="1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<sst xmlns="http://schemas.openxmlformats.org/spreadsheetml/2006/main" count="133" uniqueCount="68">
  <si>
    <t>สำนักงานประปาสาขาสุวรรณภูมิ</t>
  </si>
  <si>
    <t>ลำดับที่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</si>
  <si>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</si>
  <si>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</si>
  <si>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</si>
  <si>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</si>
  <si>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</si>
  <si>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</si>
  <si>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</si>
  <si>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</si>
  <si>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</si>
  <si>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</si>
  <si>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</si>
  <si>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</si>
  <si>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</si>
  <si>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</si>
  <si>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</si>
  <si>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</si>
  <si>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</si>
  <si>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</si>
  <si>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</si>
  <si>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</si>
  <si>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</si>
  <si>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</si>
  <si>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วิธีคัดเลือก</t>
  </si>
  <si>
    <t>บจก.วงศ์เพชร ก่อสร้าง</t>
  </si>
  <si>
    <t>หจก.ปิยชาติ คอนสตรัคชั่น</t>
  </si>
  <si>
    <t>งานก่อสร้างวางท่อประปาและงานที่เกี่ยวข้อง งานวางท่อประปาเอกชน โครงการ PLENO TOWN ลาดกระบัง-ฉลองกรุง เฟส 5 แขวงลำปลาทิว เขตลาดกระบัง กรุงเทพมหานคร พื้นที่สำนักงานประปาสาขาสุวรรณภูมิ</t>
  </si>
  <si>
    <t>(นางสาวศศิธร ยิ่งเชิดสุข)</t>
  </si>
  <si>
    <t>พนักงานสารสนเทศ 2</t>
  </si>
  <si>
    <t>สจพ.กธบ.สสสภ.</t>
  </si>
  <si>
    <t>วันที่ 31 กรกฎาคม 2567</t>
  </si>
  <si>
    <t>งานจ้างทำตรายาง จำนวน 45 รายการ</t>
  </si>
  <si>
    <t>บจก.พี.พี.เอ็ม.ซัพพลาย</t>
  </si>
  <si>
    <t>หจก.มารวยสุทธิ</t>
  </si>
  <si>
    <t>หจก.อานนท์การช่าง</t>
  </si>
  <si>
    <t>บจก.เจริญพาณิชย์การช่าง</t>
  </si>
  <si>
    <t>งานก่อสร้างวางท่อประปาและงานที่เกี่ยวข้อง งานวางท่อประปาเอกชน โครงการ นาราสิริ บางนา2 เฟส 2.0 ตำบลบางพลีใหญ่ อำเภอบางพลี จังหวัดสมุทรปราการ พื้นที่สำนักงานประปาสาขาสุวรรณภูมิ</t>
  </si>
  <si>
    <t>บจก.นิปปอนเคมิคอล</t>
  </si>
  <si>
    <t>หจก. ยูเนี่ยน ปริ้นท์</t>
  </si>
  <si>
    <t>หจก.ทรัพย์ไพศาลวอเตอร์</t>
  </si>
  <si>
    <t>หจก.เอ็น พี วาย 2023เอ็นจิเนียริ่ง</t>
  </si>
  <si>
    <t>บจก. เย็นสะอาด</t>
  </si>
  <si>
    <t>บจก. ซีพีแอล กรุ๊ป</t>
  </si>
  <si>
    <t>หจก. อินแอนด์ออนเซอร์วิส</t>
  </si>
  <si>
    <t>บจก.ปามาทอย</t>
  </si>
  <si>
    <t>บจก. บุญพิศลย์การช่าง</t>
  </si>
  <si>
    <t>บจก. เอสดี.วอเตอร์</t>
  </si>
  <si>
    <t>หจก. พี.พี.แมชชิน2018</t>
  </si>
  <si>
    <t>สรุปผลการดำเนินการจัดซื้อจัดจ้างในรอบเดือน กรกฎาคม พ.ศ.2567</t>
  </si>
  <si>
    <t>งานก่อสร้างวางท่อประปาและงานที่เกี่ยวข้อง งานวางท่อประปาเอกชน บริเวณโครงการ แกรนด์ บางกอก บูเลอวาร์ด บางนา กม.15 (GBB-BN) เฟส 2.0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</si>
  <si>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เพื่อวางท่อประปาปรับปรุงกำลังน้ำร่วม อบต.บางบ่อ บริเวณซอยภู่แจ้ง หมู่ที่ 4 ตำบลบางบ่อ อำเภอบางบ่อ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</si>
  <si>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งานวางท่อประปาเอกชนจำนวน 1 งาน 3 เส้นทาง บริเวณโครงการ โนระ บางนา เฟส 11, เฟส 12 ตำบลบางพลีใหญ่ อำเภอบางพลี จังหวัดสมุทรปราการ และโครงการพฤกษาวิลล์ 123 บางนา-สุขาภิบาล 2 เฟส 9 ตำบลราชาเทวะ อำเภอบางพลี จังหวัดสมุทรปราการ พื้นที่สำนักงานประปาสาขาสุวรรณภูมิ</t>
  </si>
  <si>
    <t>จ้างทดสอบถังดับเพลิงและบรรจุเคมีดับเพลิง</t>
  </si>
  <si>
    <t>ซื้อหมึกเครื่องพิมพ์ จำนวน 10 รายการ</t>
  </si>
  <si>
    <t>งานก่อสร้างวางท่อประปาและงานที่เกี่ยวข้อง เพื่อวางท่อประปาปรับปรุงกำลังน้ำร่วม อบต.บางบ่อ บริเวณทางเข้าวัดคอลาด หมู่ที่ 11 ตำบลบางบ่อ อำเภอบางบ่อ จังหวัดสมุทรปราการ พื้นที่สำนักงานประปาสาขาสุวรรณภูมิ</t>
  </si>
  <si>
    <t>วิธีประกวดราคาอิเล็กทรอนิกส์</t>
  </si>
  <si>
    <t>งานก่อสร้างวางท่อประปาและงานที่เกี่ยวข้อง งานวางท่อประปาเอกชน โครงการ เอสทารา ไฮด์ สุวรรณภูมิ เฟส4 ถนนหลวงแพ่ง แขวงทับยาว เขตลาดกระบัง จังหวัดกรุงเทพมหานคร พื้นที่สำนักงานประปาสาขาสุวรรณภูมิ</t>
  </si>
  <si>
    <t>จ้างเหมาบริการซ่อมแซมเครื่องปรับอากาศโดยการเปลี่ยนคอมเพรสเซอร์ ภายในอาคาร สสสภ.ชั้น 4</t>
  </si>
  <si>
    <t>ซื้ออุปกรณ์คุ้มครองความปลอดภัยส่วนบุคคล (PPE) รองเท้านิรภัย, หมวกนิรภัย และรองเท้าบู้ท PVC</t>
  </si>
  <si>
    <t>งานก่อสร้างวางท่อประปาและงานที่เกี่ยวข้อง งานวางท่อประปาเอกชน โครงการ เมเบิล บางนา เฟส2 ตำบลบางเสาธง อำเภอบางเสาธง และโครงการ บ้านนิรติ ศรีวารี บางนา เฟส2.0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</si>
  <si>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บริเวณโฉนดที่ดินเลขที่ 385 และ โฉนดเลขที่ 131382 ซอยไพโอเนีย ตำบลบางโฉลง อำเภอบางพลี จังหวัดสมุทรปราการ พื้นที่สำนักงานประปาสาขาสุวรรณภูมิ</t>
  </si>
  <si>
    <t>ซื้อหมอนอิงทรงสี่เหลี่ยม จำนวน 100 ชิ้น</t>
  </si>
  <si>
    <t>งานก่อสร้างวางท่อประปาและงานที่เกี่ยวข้อง งานวางท่อประปาเอกชน จำนวน 1 งาน 2 เส้นทาง พื้นที่สำนักงานประปาสาขาสุวรรณภูมิ 1.โครงการ ที่ดินโฉนด 60702 แขวงลำปลาทิว เขตลาดกระบัง กรุงเทพมหานคร 2.บริเวณโฉนดเลขที่ 22261 แขวงลาดกระบัง เขตลาดกระบัง กรุงเทพมหานคร</t>
  </si>
  <si>
    <t>งานก่อสร้างวางท่อประปาและงานที่เกี่ยวข้อง งานวางท่อประปาเอกชน โครงการ นาราสิริ บางนา กม.10 เฟส 3 ตำบลบางพลีใหญ่ อำเภอบางพลี จังหวัดสมุทรปราการ พื้นที่สำนักงานประปาสาขาสุวรรณภูมิ</t>
  </si>
  <si>
    <t>งานซ่อมเครนของรถบรรทุก (ดีเซล) ขนาด 6 ตัน ทะเบียนรถ 51-9157 กทม.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</si>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</sst>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" fontId="12" fillId="0" borderId="0" xfId="0" applyNumberFormat="1" applyFont="1" applyFill="1" applyAlignment="1">
      <alignment vertical="top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view="pageBreakPreview" topLeftCell="C1" zoomScale="70" zoomScaleSheetLayoutView="70" workbookViewId="0">
      <pane ySplit="7" topLeftCell="A8" activePane="bottomLeft" state="frozen"/>
      <selection pane="bottomLeft" activeCell="L5" sqref="L5:L8"/>
    </sheetView>
  </sheetViews>
  <sheetFormatPr defaultColWidth="9.140625" defaultRowHeight="30.75" x14ac:dyDescent="0.45"/>
  <cols>
    <col min="1" max="1" width="9.5703125" style="30" customWidth="1"/>
    <col min="2" max="2" width="87" style="53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5.8554687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66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5" ht="36" x14ac:dyDescent="0.55000000000000004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5" ht="36" x14ac:dyDescent="0.55000000000000004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ht="36" x14ac:dyDescent="0.55000000000000004">
      <c r="A4" s="68" t="s">
        <v>10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5" s="28" customFormat="1" ht="35.25" customHeight="1" x14ac:dyDescent="0.2">
      <c r="A5" s="60" t="s">
        <v>1</v>
      </c>
      <c r="B5" s="60" t="s">
        <v>4</v>
      </c>
      <c r="C5" s="69" t="s">
        <v>20</v>
      </c>
      <c r="D5" s="70" t="s">
        <v>14</v>
      </c>
      <c r="E5" s="60" t="s">
        <v>5</v>
      </c>
      <c r="F5" s="60" t="s">
        <v>6</v>
      </c>
      <c r="G5" s="60"/>
      <c r="H5" s="60" t="s">
        <v>7</v>
      </c>
      <c r="I5" s="60"/>
      <c r="J5" s="60"/>
      <c r="K5" s="60" t="s">
        <v>8</v>
      </c>
      <c r="L5" s="60" t="s">
        <v>67</v>
      </c>
      <c r="M5" s="27"/>
      <c r="N5" s="27"/>
      <c r="O5" s="27"/>
    </row>
    <row r="6" spans="1:15" s="28" customFormat="1" ht="30.75" customHeight="1" x14ac:dyDescent="0.2">
      <c r="A6" s="60"/>
      <c r="B6" s="60"/>
      <c r="C6" s="69"/>
      <c r="D6" s="70"/>
      <c r="E6" s="60"/>
      <c r="F6" s="61" t="s">
        <v>2</v>
      </c>
      <c r="G6" s="63" t="s">
        <v>15</v>
      </c>
      <c r="H6" s="61" t="s">
        <v>3</v>
      </c>
      <c r="I6" s="58" t="s">
        <v>18</v>
      </c>
      <c r="J6" s="58" t="s">
        <v>16</v>
      </c>
      <c r="K6" s="60"/>
      <c r="L6" s="60"/>
      <c r="M6" s="27"/>
      <c r="N6" s="27"/>
      <c r="O6" s="27"/>
    </row>
    <row r="7" spans="1:15" s="28" customFormat="1" ht="90" customHeight="1" x14ac:dyDescent="0.2">
      <c r="A7" s="60"/>
      <c r="B7" s="60"/>
      <c r="C7" s="69"/>
      <c r="D7" s="70"/>
      <c r="E7" s="60"/>
      <c r="F7" s="62"/>
      <c r="G7" s="64"/>
      <c r="H7" s="65"/>
      <c r="I7" s="59"/>
      <c r="J7" s="59"/>
      <c r="K7" s="60"/>
      <c r="L7" s="60"/>
      <c r="M7" s="27"/>
      <c r="N7" s="27"/>
      <c r="O7" s="27"/>
    </row>
    <row r="8" spans="1:15" s="29" customFormat="1" ht="246" customHeight="1" x14ac:dyDescent="0.2">
      <c r="A8" s="12">
        <v>1</v>
      </c>
      <c r="B8" s="13" t="s">
        <v>32</v>
      </c>
      <c r="C8" s="14">
        <v>15728.97</v>
      </c>
      <c r="D8" s="14">
        <v>16830</v>
      </c>
      <c r="E8" s="12" t="s">
        <v>11</v>
      </c>
      <c r="F8" s="49" t="s">
        <v>33</v>
      </c>
      <c r="G8" s="14">
        <v>16830</v>
      </c>
      <c r="H8" s="38" t="str">
        <f t="shared" ref="H8:H11" si="0">F8</f>
        <v>บจก.พี.พี.เอ็ม.ซัพพลาย</v>
      </c>
      <c r="I8" s="14">
        <f t="shared" ref="I8:I11" si="1">ROUND((J8*100)/107,2)</f>
        <v>15728.97</v>
      </c>
      <c r="J8" s="14">
        <f t="shared" ref="J8:J11" si="2">G8</f>
        <v>16830</v>
      </c>
      <c r="K8" s="12" t="s">
        <v>9</v>
      </c>
      <c r="L8" s="24"/>
    </row>
    <row r="9" spans="1:15" s="29" customFormat="1" ht="162.75" customHeight="1" x14ac:dyDescent="0.2">
      <c r="A9" s="12">
        <v>2</v>
      </c>
      <c r="B9" s="13" t="s">
        <v>37</v>
      </c>
      <c r="C9" s="14">
        <v>106250.47</v>
      </c>
      <c r="D9" s="14">
        <v>113688</v>
      </c>
      <c r="E9" s="12" t="s">
        <v>11</v>
      </c>
      <c r="F9" s="55" t="s">
        <v>34</v>
      </c>
      <c r="G9" s="14">
        <v>110193</v>
      </c>
      <c r="H9" s="55" t="str">
        <f t="shared" si="0"/>
        <v>หจก.มารวยสุทธิ</v>
      </c>
      <c r="I9" s="14">
        <f t="shared" si="1"/>
        <v>102984.11</v>
      </c>
      <c r="J9" s="14">
        <f>G9</f>
        <v>110193</v>
      </c>
      <c r="K9" s="12" t="s">
        <v>9</v>
      </c>
      <c r="L9" s="24"/>
    </row>
    <row r="10" spans="1:15" s="29" customFormat="1" ht="165.75" customHeight="1" x14ac:dyDescent="0.2">
      <c r="A10" s="12">
        <v>3</v>
      </c>
      <c r="B10" s="13" t="s">
        <v>50</v>
      </c>
      <c r="C10" s="14">
        <v>180293.46</v>
      </c>
      <c r="D10" s="14">
        <v>192914</v>
      </c>
      <c r="E10" s="12" t="s">
        <v>11</v>
      </c>
      <c r="F10" s="49" t="s">
        <v>36</v>
      </c>
      <c r="G10" s="14">
        <v>186813</v>
      </c>
      <c r="H10" s="39" t="str">
        <f t="shared" si="0"/>
        <v>บจก.เจริญพาณิชย์การช่าง</v>
      </c>
      <c r="I10" s="14">
        <f>ROUND((J10*100)/107,2)</f>
        <v>174591.59</v>
      </c>
      <c r="J10" s="14">
        <f t="shared" si="2"/>
        <v>186813</v>
      </c>
      <c r="K10" s="12" t="s">
        <v>9</v>
      </c>
      <c r="L10" s="24"/>
    </row>
    <row r="11" spans="1:15" s="29" customFormat="1" ht="170.25" customHeight="1" x14ac:dyDescent="0.2">
      <c r="A11" s="12">
        <v>4</v>
      </c>
      <c r="B11" s="13" t="s">
        <v>51</v>
      </c>
      <c r="C11" s="14">
        <v>440919.63</v>
      </c>
      <c r="D11" s="14">
        <v>471784</v>
      </c>
      <c r="E11" s="12" t="s">
        <v>11</v>
      </c>
      <c r="F11" s="49" t="s">
        <v>26</v>
      </c>
      <c r="G11" s="14">
        <v>457365</v>
      </c>
      <c r="H11" s="39" t="str">
        <f t="shared" si="0"/>
        <v>หจก.ปิยชาติ คอนสตรัคชั่น</v>
      </c>
      <c r="I11" s="14">
        <f t="shared" si="1"/>
        <v>427443.93</v>
      </c>
      <c r="J11" s="14">
        <f t="shared" si="2"/>
        <v>457365</v>
      </c>
      <c r="K11" s="12" t="s">
        <v>9</v>
      </c>
      <c r="L11" s="24"/>
    </row>
    <row r="12" spans="1:15" s="29" customFormat="1" ht="252" x14ac:dyDescent="0.2">
      <c r="A12" s="12">
        <v>5</v>
      </c>
      <c r="B12" s="13" t="s">
        <v>52</v>
      </c>
      <c r="C12" s="14">
        <v>245003.74</v>
      </c>
      <c r="D12" s="14">
        <v>262154</v>
      </c>
      <c r="E12" s="12" t="s">
        <v>11</v>
      </c>
      <c r="F12" s="55" t="s">
        <v>25</v>
      </c>
      <c r="G12" s="14">
        <v>254095</v>
      </c>
      <c r="H12" s="49" t="str">
        <f t="shared" ref="H12:H23" si="3">F12</f>
        <v>บจก.วงศ์เพชร ก่อสร้าง</v>
      </c>
      <c r="I12" s="14">
        <f t="shared" ref="I12:I23" si="4">ROUND((J12*100)/107,2)</f>
        <v>237471.96</v>
      </c>
      <c r="J12" s="14">
        <f t="shared" ref="J12:J23" si="5">G12</f>
        <v>254095</v>
      </c>
      <c r="K12" s="12" t="s">
        <v>9</v>
      </c>
      <c r="L12" s="24"/>
    </row>
    <row r="13" spans="1:15" s="29" customFormat="1" ht="36" x14ac:dyDescent="0.2">
      <c r="A13" s="12">
        <v>6</v>
      </c>
      <c r="B13" s="13" t="s">
        <v>53</v>
      </c>
      <c r="C13" s="14">
        <v>12980</v>
      </c>
      <c r="D13" s="14">
        <v>13888.6</v>
      </c>
      <c r="E13" s="12" t="s">
        <v>11</v>
      </c>
      <c r="F13" s="55" t="s">
        <v>38</v>
      </c>
      <c r="G13" s="14">
        <v>13888.6</v>
      </c>
      <c r="H13" s="49" t="str">
        <f t="shared" si="3"/>
        <v>บจก.นิปปอนเคมิคอล</v>
      </c>
      <c r="I13" s="14">
        <f t="shared" si="4"/>
        <v>12980</v>
      </c>
      <c r="J13" s="14">
        <f t="shared" si="5"/>
        <v>13888.6</v>
      </c>
      <c r="K13" s="12" t="s">
        <v>9</v>
      </c>
      <c r="L13" s="24"/>
    </row>
    <row r="14" spans="1:15" s="29" customFormat="1" ht="36" x14ac:dyDescent="0.2">
      <c r="A14" s="12">
        <v>7</v>
      </c>
      <c r="B14" s="13" t="s">
        <v>54</v>
      </c>
      <c r="C14" s="14">
        <v>33310</v>
      </c>
      <c r="D14" s="14">
        <v>35641.699999999997</v>
      </c>
      <c r="E14" s="12" t="s">
        <v>11</v>
      </c>
      <c r="F14" s="55" t="s">
        <v>39</v>
      </c>
      <c r="G14" s="14">
        <v>35641.699999999997</v>
      </c>
      <c r="H14" s="55" t="str">
        <f t="shared" ref="H14:H22" si="6">F14</f>
        <v>หจก. ยูเนี่ยน ปริ้นท์</v>
      </c>
      <c r="I14" s="14">
        <f t="shared" ref="I14:I22" si="7">ROUND((J14*100)/107,2)</f>
        <v>33310</v>
      </c>
      <c r="J14" s="14">
        <f t="shared" ref="J14:J22" si="8">G14</f>
        <v>35641.699999999997</v>
      </c>
      <c r="K14" s="12" t="s">
        <v>9</v>
      </c>
      <c r="L14" s="24"/>
    </row>
    <row r="15" spans="1:15" s="29" customFormat="1" ht="144" x14ac:dyDescent="0.2">
      <c r="A15" s="12">
        <v>8</v>
      </c>
      <c r="B15" s="13" t="s">
        <v>57</v>
      </c>
      <c r="C15" s="14">
        <v>352935.51</v>
      </c>
      <c r="D15" s="14">
        <v>377641</v>
      </c>
      <c r="E15" s="12" t="s">
        <v>11</v>
      </c>
      <c r="F15" s="55" t="s">
        <v>41</v>
      </c>
      <c r="G15" s="14">
        <v>366275</v>
      </c>
      <c r="H15" s="55" t="str">
        <f t="shared" si="6"/>
        <v>หจก.เอ็น พี วาย 2023เอ็นจิเนียริ่ง</v>
      </c>
      <c r="I15" s="14">
        <f t="shared" si="7"/>
        <v>342313.08</v>
      </c>
      <c r="J15" s="14">
        <f t="shared" si="8"/>
        <v>366275</v>
      </c>
      <c r="K15" s="12" t="s">
        <v>9</v>
      </c>
      <c r="L15" s="24"/>
    </row>
    <row r="16" spans="1:15" s="29" customFormat="1" ht="72" x14ac:dyDescent="0.2">
      <c r="A16" s="12">
        <v>9</v>
      </c>
      <c r="B16" s="13" t="s">
        <v>58</v>
      </c>
      <c r="C16" s="14">
        <v>69000</v>
      </c>
      <c r="D16" s="14">
        <v>73830</v>
      </c>
      <c r="E16" s="12" t="s">
        <v>11</v>
      </c>
      <c r="F16" s="55" t="s">
        <v>42</v>
      </c>
      <c r="G16" s="14">
        <v>73830</v>
      </c>
      <c r="H16" s="55" t="str">
        <f t="shared" si="6"/>
        <v>บจก. เย็นสะอาด</v>
      </c>
      <c r="I16" s="14">
        <f t="shared" si="7"/>
        <v>69000</v>
      </c>
      <c r="J16" s="14">
        <f t="shared" si="8"/>
        <v>73830</v>
      </c>
      <c r="K16" s="12" t="s">
        <v>9</v>
      </c>
      <c r="L16" s="24"/>
    </row>
    <row r="17" spans="1:17" s="29" customFormat="1" ht="72" x14ac:dyDescent="0.2">
      <c r="A17" s="12">
        <v>10</v>
      </c>
      <c r="B17" s="13" t="s">
        <v>59</v>
      </c>
      <c r="C17" s="14">
        <v>75216</v>
      </c>
      <c r="D17" s="14">
        <v>80481.119999999995</v>
      </c>
      <c r="E17" s="12" t="s">
        <v>11</v>
      </c>
      <c r="F17" s="55" t="s">
        <v>43</v>
      </c>
      <c r="G17" s="14">
        <v>80481.119999999995</v>
      </c>
      <c r="H17" s="55" t="str">
        <f t="shared" si="6"/>
        <v>บจก. ซีพีแอล กรุ๊ป</v>
      </c>
      <c r="I17" s="14">
        <f t="shared" si="7"/>
        <v>75216</v>
      </c>
      <c r="J17" s="14">
        <f t="shared" si="8"/>
        <v>80481.119999999995</v>
      </c>
      <c r="K17" s="12" t="s">
        <v>9</v>
      </c>
      <c r="L17" s="24"/>
    </row>
    <row r="18" spans="1:17" s="29" customFormat="1" ht="180" x14ac:dyDescent="0.2">
      <c r="A18" s="12">
        <v>11</v>
      </c>
      <c r="B18" s="13" t="s">
        <v>60</v>
      </c>
      <c r="C18" s="14">
        <v>465248.6</v>
      </c>
      <c r="D18" s="14">
        <v>497816</v>
      </c>
      <c r="E18" s="12" t="s">
        <v>11</v>
      </c>
      <c r="F18" s="55" t="s">
        <v>44</v>
      </c>
      <c r="G18" s="14">
        <v>482409</v>
      </c>
      <c r="H18" s="55" t="str">
        <f t="shared" si="6"/>
        <v>หจก. อินแอนด์ออนเซอร์วิส</v>
      </c>
      <c r="I18" s="14">
        <f t="shared" si="7"/>
        <v>450849.53</v>
      </c>
      <c r="J18" s="14">
        <f t="shared" si="8"/>
        <v>482409</v>
      </c>
      <c r="K18" s="12" t="s">
        <v>9</v>
      </c>
      <c r="L18" s="24"/>
    </row>
    <row r="19" spans="1:17" s="29" customFormat="1" ht="180" x14ac:dyDescent="0.2">
      <c r="A19" s="12">
        <v>12</v>
      </c>
      <c r="B19" s="13" t="s">
        <v>61</v>
      </c>
      <c r="C19" s="14">
        <v>162656.07</v>
      </c>
      <c r="D19" s="14">
        <v>174042</v>
      </c>
      <c r="E19" s="12" t="s">
        <v>11</v>
      </c>
      <c r="F19" s="55" t="s">
        <v>36</v>
      </c>
      <c r="G19" s="14">
        <v>168598</v>
      </c>
      <c r="H19" s="55" t="str">
        <f t="shared" si="6"/>
        <v>บจก.เจริญพาณิชย์การช่าง</v>
      </c>
      <c r="I19" s="14">
        <f t="shared" si="7"/>
        <v>157568.22</v>
      </c>
      <c r="J19" s="14">
        <f t="shared" si="8"/>
        <v>168598</v>
      </c>
      <c r="K19" s="12" t="s">
        <v>9</v>
      </c>
      <c r="L19" s="24"/>
    </row>
    <row r="20" spans="1:17" s="29" customFormat="1" ht="36" x14ac:dyDescent="0.2">
      <c r="A20" s="12">
        <v>13</v>
      </c>
      <c r="B20" s="13" t="s">
        <v>62</v>
      </c>
      <c r="C20" s="14">
        <v>11000</v>
      </c>
      <c r="D20" s="14">
        <v>11770</v>
      </c>
      <c r="E20" s="12" t="s">
        <v>11</v>
      </c>
      <c r="F20" s="55" t="s">
        <v>45</v>
      </c>
      <c r="G20" s="14">
        <v>11770</v>
      </c>
      <c r="H20" s="55" t="str">
        <f t="shared" si="6"/>
        <v>บจก.ปามาทอย</v>
      </c>
      <c r="I20" s="14">
        <f t="shared" si="7"/>
        <v>11000</v>
      </c>
      <c r="J20" s="14">
        <f t="shared" si="8"/>
        <v>11770</v>
      </c>
      <c r="K20" s="12" t="s">
        <v>9</v>
      </c>
      <c r="L20" s="24"/>
      <c r="O20" s="57">
        <f>C24</f>
        <v>2821477.03</v>
      </c>
      <c r="Q20" s="57">
        <f>I24+'ประกวด '!I10+'คัดเลือก '!I9</f>
        <v>8982495.1500000004</v>
      </c>
    </row>
    <row r="21" spans="1:17" s="29" customFormat="1" ht="216" x14ac:dyDescent="0.2">
      <c r="A21" s="12">
        <v>14</v>
      </c>
      <c r="B21" s="13" t="s">
        <v>63</v>
      </c>
      <c r="C21" s="14">
        <v>230274.77</v>
      </c>
      <c r="D21" s="14">
        <v>246394</v>
      </c>
      <c r="E21" s="12" t="s">
        <v>11</v>
      </c>
      <c r="F21" s="55" t="s">
        <v>47</v>
      </c>
      <c r="G21" s="14">
        <v>238975</v>
      </c>
      <c r="H21" s="55" t="str">
        <f t="shared" si="6"/>
        <v>บจก. เอสดี.วอเตอร์</v>
      </c>
      <c r="I21" s="14">
        <f t="shared" si="7"/>
        <v>223341.12</v>
      </c>
      <c r="J21" s="14">
        <f t="shared" si="8"/>
        <v>238975</v>
      </c>
      <c r="K21" s="12" t="s">
        <v>9</v>
      </c>
      <c r="L21" s="24"/>
      <c r="O21" s="57">
        <f>'ประกวด '!C9+'ประกวด '!C8</f>
        <v>2686752.34</v>
      </c>
    </row>
    <row r="22" spans="1:17" s="29" customFormat="1" ht="144" x14ac:dyDescent="0.2">
      <c r="A22" s="12">
        <v>15</v>
      </c>
      <c r="B22" s="13" t="s">
        <v>64</v>
      </c>
      <c r="C22" s="14">
        <v>401459.81</v>
      </c>
      <c r="D22" s="14">
        <v>429562</v>
      </c>
      <c r="E22" s="12" t="s">
        <v>11</v>
      </c>
      <c r="F22" s="55" t="s">
        <v>46</v>
      </c>
      <c r="G22" s="14">
        <v>416472</v>
      </c>
      <c r="H22" s="55" t="str">
        <f t="shared" si="6"/>
        <v>บจก. บุญพิศลย์การช่าง</v>
      </c>
      <c r="I22" s="14">
        <f t="shared" si="7"/>
        <v>389226.17</v>
      </c>
      <c r="J22" s="14">
        <f t="shared" si="8"/>
        <v>416472</v>
      </c>
      <c r="K22" s="12" t="s">
        <v>9</v>
      </c>
      <c r="L22" s="24"/>
      <c r="O22" s="57">
        <f>'คัดเลือก '!C8</f>
        <v>4953271.03</v>
      </c>
    </row>
    <row r="23" spans="1:17" s="29" customFormat="1" ht="162.75" customHeight="1" x14ac:dyDescent="0.2">
      <c r="A23" s="12">
        <v>16</v>
      </c>
      <c r="B23" s="13" t="s">
        <v>65</v>
      </c>
      <c r="C23" s="14">
        <v>19200</v>
      </c>
      <c r="D23" s="14">
        <v>20458.400000000001</v>
      </c>
      <c r="E23" s="12" t="s">
        <v>11</v>
      </c>
      <c r="F23" s="55" t="s">
        <v>48</v>
      </c>
      <c r="G23" s="14">
        <v>20458.400000000001</v>
      </c>
      <c r="H23" s="49" t="str">
        <f t="shared" si="3"/>
        <v>หจก. พี.พี.แมชชิน2018</v>
      </c>
      <c r="I23" s="14">
        <f t="shared" si="4"/>
        <v>19120</v>
      </c>
      <c r="J23" s="14">
        <f t="shared" si="5"/>
        <v>20458.400000000001</v>
      </c>
      <c r="K23" s="12" t="s">
        <v>9</v>
      </c>
      <c r="L23" s="24"/>
      <c r="O23" s="57">
        <f>SUM(O20:O22)</f>
        <v>10461500.399999999</v>
      </c>
    </row>
    <row r="24" spans="1:17" ht="35.25" customHeight="1" x14ac:dyDescent="0.55000000000000004">
      <c r="A24" s="35"/>
      <c r="B24" s="16"/>
      <c r="C24" s="48">
        <f>SUM(C8:C23)</f>
        <v>2821477.03</v>
      </c>
      <c r="D24" s="48"/>
      <c r="E24" s="15"/>
      <c r="F24" s="11"/>
      <c r="G24" s="48"/>
      <c r="H24" s="11"/>
      <c r="I24" s="19">
        <f>SUM(I8:I23)</f>
        <v>2742144.68</v>
      </c>
      <c r="J24" s="19">
        <f>SUM(J8:J23)</f>
        <v>2934094.82</v>
      </c>
      <c r="K24" s="35"/>
      <c r="L24" s="40"/>
    </row>
    <row r="25" spans="1:17" ht="39" customHeight="1" x14ac:dyDescent="0.55000000000000004">
      <c r="A25" s="35"/>
      <c r="B25" s="51" t="s">
        <v>23</v>
      </c>
      <c r="C25" s="21"/>
      <c r="D25" s="17"/>
      <c r="E25" s="15"/>
      <c r="F25" s="11"/>
      <c r="G25" s="18"/>
      <c r="H25" s="11"/>
      <c r="I25" s="11"/>
      <c r="J25" s="19"/>
      <c r="K25" s="35"/>
      <c r="L25" s="40"/>
    </row>
    <row r="26" spans="1:17" ht="17.25" customHeight="1" x14ac:dyDescent="0.55000000000000004">
      <c r="A26" s="35"/>
      <c r="B26" s="16"/>
      <c r="C26" s="21"/>
      <c r="D26" s="23"/>
      <c r="E26" s="15"/>
      <c r="F26" s="11"/>
      <c r="G26" s="18"/>
      <c r="H26" s="11"/>
      <c r="I26" s="11"/>
      <c r="J26" s="22"/>
      <c r="K26" s="11"/>
      <c r="L26" s="20"/>
    </row>
    <row r="27" spans="1:17" ht="36" x14ac:dyDescent="0.55000000000000004">
      <c r="A27" s="35"/>
      <c r="B27" s="51"/>
      <c r="C27" s="15" t="s">
        <v>12</v>
      </c>
      <c r="D27" s="23"/>
      <c r="E27" s="15"/>
      <c r="F27" s="11"/>
      <c r="G27" s="18"/>
      <c r="H27" s="11"/>
      <c r="I27" s="54"/>
      <c r="J27" s="22"/>
      <c r="K27" s="11"/>
      <c r="L27" s="20"/>
    </row>
    <row r="28" spans="1:17" ht="51.75" customHeight="1" x14ac:dyDescent="0.55000000000000004">
      <c r="A28" s="35"/>
      <c r="B28" s="51"/>
      <c r="C28" s="11"/>
      <c r="D28" s="23"/>
      <c r="E28" s="15"/>
      <c r="F28" s="11"/>
      <c r="G28" s="18"/>
      <c r="H28" s="11"/>
      <c r="I28" s="11"/>
      <c r="J28" s="22"/>
      <c r="K28" s="11"/>
      <c r="L28" s="20"/>
    </row>
    <row r="29" spans="1:17" s="47" customFormat="1" ht="39" customHeight="1" x14ac:dyDescent="0.2">
      <c r="A29" s="35"/>
      <c r="B29" s="52"/>
      <c r="C29" s="41" t="s">
        <v>28</v>
      </c>
      <c r="D29" s="43"/>
      <c r="E29" s="41"/>
      <c r="F29" s="42"/>
      <c r="G29" s="44"/>
      <c r="H29" s="42"/>
      <c r="I29" s="42"/>
      <c r="J29" s="45"/>
      <c r="K29" s="42"/>
      <c r="L29" s="20"/>
      <c r="M29" s="46"/>
      <c r="N29" s="46"/>
      <c r="O29" s="46"/>
    </row>
    <row r="30" spans="1:17" s="47" customFormat="1" ht="39" customHeight="1" x14ac:dyDescent="0.2">
      <c r="A30" s="35"/>
      <c r="B30" s="52"/>
      <c r="C30" s="41" t="s">
        <v>29</v>
      </c>
      <c r="D30" s="43"/>
      <c r="E30" s="41"/>
      <c r="F30" s="42"/>
      <c r="G30" s="44"/>
      <c r="H30" s="42"/>
      <c r="I30" s="42"/>
      <c r="J30" s="45"/>
      <c r="K30" s="42"/>
      <c r="L30" s="20"/>
      <c r="M30" s="46"/>
      <c r="N30" s="46"/>
      <c r="O30" s="46"/>
    </row>
    <row r="31" spans="1:17" s="47" customFormat="1" ht="39" customHeight="1" x14ac:dyDescent="0.2">
      <c r="A31" s="35"/>
      <c r="B31" s="52"/>
      <c r="C31" s="41" t="s">
        <v>30</v>
      </c>
      <c r="D31" s="43"/>
      <c r="E31" s="41"/>
      <c r="F31" s="42"/>
      <c r="G31" s="44"/>
      <c r="H31" s="42"/>
      <c r="I31" s="42"/>
      <c r="J31" s="45"/>
      <c r="K31" s="42"/>
      <c r="L31" s="20"/>
      <c r="M31" s="46"/>
      <c r="N31" s="46"/>
      <c r="O31" s="46"/>
    </row>
    <row r="32" spans="1:17" x14ac:dyDescent="0.45">
      <c r="A32" s="56"/>
    </row>
    <row r="33" spans="1:15" x14ac:dyDescent="0.45">
      <c r="A33" s="56"/>
    </row>
    <row r="34" spans="1:15" x14ac:dyDescent="0.45">
      <c r="A34" s="56"/>
    </row>
    <row r="35" spans="1:15" x14ac:dyDescent="0.45">
      <c r="E35" s="25"/>
      <c r="G35" s="33"/>
      <c r="I35" s="32"/>
      <c r="J35" s="25"/>
      <c r="L35" s="25"/>
      <c r="M35" s="26"/>
      <c r="N35" s="26"/>
      <c r="O35" s="26"/>
    </row>
    <row r="36" spans="1:15" x14ac:dyDescent="0.45">
      <c r="E36" s="25"/>
      <c r="G36" s="33"/>
      <c r="I36" s="32"/>
      <c r="J36" s="25"/>
      <c r="L36" s="25"/>
      <c r="M36" s="26"/>
      <c r="N36" s="26"/>
      <c r="O36" s="26"/>
    </row>
    <row r="37" spans="1:15" x14ac:dyDescent="0.45">
      <c r="E37" s="25"/>
      <c r="G37" s="33"/>
      <c r="I37" s="32"/>
      <c r="J37" s="25"/>
      <c r="L37" s="25"/>
      <c r="M37" s="26"/>
      <c r="N37" s="26"/>
      <c r="O37" s="26"/>
    </row>
    <row r="38" spans="1:15" x14ac:dyDescent="0.45">
      <c r="E38" s="33"/>
      <c r="G38" s="32"/>
      <c r="J38" s="25"/>
      <c r="K38" s="26"/>
      <c r="L38" s="26"/>
      <c r="M38" s="26"/>
      <c r="N38" s="26"/>
      <c r="O38" s="26"/>
    </row>
    <row r="39" spans="1:15" x14ac:dyDescent="0.45">
      <c r="E39" s="33"/>
      <c r="G39" s="32"/>
      <c r="J39" s="25"/>
      <c r="K39" s="26"/>
      <c r="L39" s="26"/>
      <c r="M39" s="26"/>
      <c r="N39" s="26"/>
      <c r="O39" s="26"/>
    </row>
    <row r="40" spans="1:15" x14ac:dyDescent="0.45">
      <c r="E40" s="33"/>
      <c r="G40" s="25"/>
      <c r="H40" s="26"/>
      <c r="I40" s="26"/>
      <c r="J40" s="26"/>
      <c r="K40" s="26"/>
      <c r="L40" s="26"/>
      <c r="M40" s="26"/>
      <c r="N40" s="26"/>
      <c r="O40" s="26"/>
    </row>
    <row r="41" spans="1:15" x14ac:dyDescent="0.45">
      <c r="E41" s="33"/>
      <c r="G41" s="25"/>
      <c r="H41" s="26"/>
      <c r="I41" s="26"/>
      <c r="J41" s="26"/>
      <c r="K41" s="26"/>
      <c r="L41" s="26"/>
      <c r="M41" s="26"/>
      <c r="N41" s="26"/>
      <c r="O41" s="26"/>
    </row>
    <row r="42" spans="1:15" x14ac:dyDescent="0.45">
      <c r="E42" s="33"/>
      <c r="G42" s="25"/>
      <c r="H42" s="26"/>
      <c r="I42" s="26"/>
      <c r="J42" s="26"/>
      <c r="K42" s="26"/>
      <c r="L42" s="26"/>
      <c r="M42" s="26"/>
      <c r="N42" s="26"/>
      <c r="O42" s="26"/>
    </row>
    <row r="43" spans="1:15" x14ac:dyDescent="0.45">
      <c r="E43" s="33"/>
      <c r="G43" s="25"/>
      <c r="H43" s="26"/>
      <c r="I43" s="26"/>
      <c r="J43" s="26"/>
      <c r="K43" s="26"/>
      <c r="L43" s="26"/>
      <c r="M43" s="26"/>
      <c r="N43" s="26"/>
      <c r="O43" s="26"/>
    </row>
    <row r="44" spans="1:15" x14ac:dyDescent="0.45">
      <c r="G44" s="32"/>
      <c r="J44" s="25"/>
      <c r="K44" s="26"/>
      <c r="L44" s="26"/>
      <c r="M44" s="26"/>
      <c r="N44" s="26"/>
      <c r="O44" s="26"/>
    </row>
    <row r="45" spans="1:15" x14ac:dyDescent="0.45">
      <c r="G45" s="32"/>
      <c r="J45" s="25"/>
      <c r="K45" s="26"/>
      <c r="L45" s="26"/>
      <c r="M45" s="26"/>
      <c r="N45" s="26"/>
      <c r="O45" s="26"/>
    </row>
    <row r="46" spans="1:15" x14ac:dyDescent="0.45">
      <c r="G46" s="32"/>
      <c r="J46" s="25"/>
      <c r="K46" s="26"/>
      <c r="L46" s="26"/>
      <c r="M46" s="26"/>
      <c r="N46" s="26"/>
      <c r="O46" s="26"/>
    </row>
    <row r="47" spans="1:15" x14ac:dyDescent="0.45">
      <c r="G47" s="33"/>
      <c r="I47" s="32"/>
      <c r="J47" s="25"/>
      <c r="L47" s="25"/>
      <c r="M47" s="26"/>
      <c r="N47" s="26"/>
      <c r="O47" s="26"/>
    </row>
    <row r="48" spans="1:15" x14ac:dyDescent="0.45">
      <c r="G48" s="33"/>
      <c r="I48" s="32"/>
      <c r="J48" s="25"/>
      <c r="L48" s="25"/>
      <c r="M48" s="26"/>
      <c r="N48" s="26"/>
      <c r="O48" s="26"/>
    </row>
    <row r="49" spans="7:15" x14ac:dyDescent="0.45">
      <c r="G49" s="33"/>
      <c r="I49" s="32"/>
      <c r="J49" s="25"/>
      <c r="L49" s="25"/>
      <c r="M49" s="26"/>
      <c r="N49" s="26"/>
      <c r="O49" s="26"/>
    </row>
    <row r="50" spans="7:15" x14ac:dyDescent="0.45">
      <c r="G50" s="33"/>
      <c r="I50" s="32"/>
      <c r="J50" s="25"/>
      <c r="L50" s="25"/>
      <c r="M50" s="26"/>
      <c r="N50" s="26"/>
      <c r="O50" s="26"/>
    </row>
  </sheetData>
  <mergeCells count="18"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1" manualBreakCount="1">
    <brk id="20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view="pageBreakPreview" zoomScale="60" workbookViewId="0">
      <pane ySplit="7" topLeftCell="A8" activePane="bottomLeft" state="frozen"/>
      <selection pane="bottomLeft" activeCell="K11" sqref="K11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6" t="str">
        <f>'เฉพาะเจาะจง '!A1:L1</f>
        <v>สรุปผลการดำเนินการจัดซื้อจัดจ้างในรอบเดือน กรกฎาคม พ.ศ.2567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5" ht="36" x14ac:dyDescent="0.55000000000000004">
      <c r="A2" s="66" t="str">
        <f>'เฉพาะเจาะจง '!A2:L2</f>
        <v>สำนักงานประปาสาขาสุวรรณภูมิ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5" ht="36" x14ac:dyDescent="0.55000000000000004">
      <c r="A3" s="67" t="str">
        <f>'เฉพาะเจาะจง '!A3:L3</f>
        <v>วันที่ 31 กรกฎาคม 2567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ht="36" x14ac:dyDescent="0.55000000000000004">
      <c r="A4" s="68" t="s">
        <v>17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5" s="9" customFormat="1" ht="42" customHeight="1" x14ac:dyDescent="0.2">
      <c r="A5" s="60" t="s">
        <v>1</v>
      </c>
      <c r="B5" s="60" t="s">
        <v>4</v>
      </c>
      <c r="C5" s="69" t="s">
        <v>13</v>
      </c>
      <c r="D5" s="69" t="s">
        <v>14</v>
      </c>
      <c r="E5" s="60" t="s">
        <v>5</v>
      </c>
      <c r="F5" s="60" t="s">
        <v>6</v>
      </c>
      <c r="G5" s="60"/>
      <c r="H5" s="60" t="s">
        <v>7</v>
      </c>
      <c r="I5" s="60"/>
      <c r="J5" s="60"/>
      <c r="K5" s="60" t="s">
        <v>8</v>
      </c>
      <c r="L5" s="60" t="s">
        <v>67</v>
      </c>
      <c r="M5" s="8"/>
      <c r="N5" s="8"/>
      <c r="O5" s="8"/>
    </row>
    <row r="6" spans="1:15" s="9" customFormat="1" ht="21" customHeight="1" x14ac:dyDescent="0.2">
      <c r="A6" s="60"/>
      <c r="B6" s="60"/>
      <c r="C6" s="69"/>
      <c r="D6" s="69"/>
      <c r="E6" s="60"/>
      <c r="F6" s="61" t="s">
        <v>2</v>
      </c>
      <c r="G6" s="63" t="s">
        <v>15</v>
      </c>
      <c r="H6" s="61" t="s">
        <v>3</v>
      </c>
      <c r="I6" s="58" t="s">
        <v>18</v>
      </c>
      <c r="J6" s="58" t="s">
        <v>16</v>
      </c>
      <c r="K6" s="60"/>
      <c r="L6" s="60"/>
      <c r="M6" s="8"/>
      <c r="N6" s="8"/>
      <c r="O6" s="8"/>
    </row>
    <row r="7" spans="1:15" s="9" customFormat="1" ht="99" customHeight="1" x14ac:dyDescent="0.2">
      <c r="A7" s="60"/>
      <c r="B7" s="60"/>
      <c r="C7" s="69"/>
      <c r="D7" s="69"/>
      <c r="E7" s="60"/>
      <c r="F7" s="62"/>
      <c r="G7" s="64"/>
      <c r="H7" s="65"/>
      <c r="I7" s="59"/>
      <c r="J7" s="59"/>
      <c r="K7" s="60"/>
      <c r="L7" s="60"/>
      <c r="M7" s="8"/>
      <c r="N7" s="8"/>
      <c r="O7" s="8"/>
    </row>
    <row r="8" spans="1:15" s="29" customFormat="1" ht="180" x14ac:dyDescent="0.2">
      <c r="A8" s="12">
        <v>1</v>
      </c>
      <c r="B8" s="13" t="s">
        <v>55</v>
      </c>
      <c r="C8" s="14">
        <v>817593.46</v>
      </c>
      <c r="D8" s="14">
        <v>874825</v>
      </c>
      <c r="E8" s="55" t="s">
        <v>56</v>
      </c>
      <c r="F8" s="55" t="s">
        <v>40</v>
      </c>
      <c r="G8" s="14">
        <v>447356</v>
      </c>
      <c r="H8" s="55" t="str">
        <f t="shared" ref="H8" si="0">F8</f>
        <v>หจก.ทรัพย์ไพศาลวอเตอร์</v>
      </c>
      <c r="I8" s="14">
        <f t="shared" ref="I8" si="1">ROUND((J8*100)/107,2)</f>
        <v>418089.72</v>
      </c>
      <c r="J8" s="14">
        <f t="shared" ref="J8" si="2">G8</f>
        <v>447356</v>
      </c>
      <c r="K8" s="12" t="s">
        <v>9</v>
      </c>
      <c r="L8" s="24"/>
    </row>
    <row r="9" spans="1:15" s="29" customFormat="1" ht="217.5" customHeight="1" x14ac:dyDescent="0.2">
      <c r="A9" s="12">
        <v>2</v>
      </c>
      <c r="B9" s="13" t="s">
        <v>66</v>
      </c>
      <c r="C9" s="14">
        <v>1869158.88</v>
      </c>
      <c r="D9" s="14">
        <v>1999436</v>
      </c>
      <c r="E9" s="55" t="s">
        <v>56</v>
      </c>
      <c r="F9" s="50" t="s">
        <v>25</v>
      </c>
      <c r="G9" s="14">
        <v>1197697</v>
      </c>
      <c r="H9" s="55" t="str">
        <f t="shared" ref="H9" si="3">F9</f>
        <v>บจก.วงศ์เพชร ก่อสร้าง</v>
      </c>
      <c r="I9" s="14">
        <f t="shared" ref="I9" si="4">ROUND((J9*100)/107,2)</f>
        <v>1119342.99</v>
      </c>
      <c r="J9" s="14">
        <f>G9</f>
        <v>1197697</v>
      </c>
      <c r="K9" s="12" t="s">
        <v>9</v>
      </c>
      <c r="L9" s="24"/>
    </row>
    <row r="10" spans="1:15" s="10" customFormat="1" ht="48.75" customHeight="1" x14ac:dyDescent="0.2">
      <c r="A10" s="35"/>
      <c r="B10" s="16"/>
      <c r="C10" s="17"/>
      <c r="D10" s="17"/>
      <c r="E10" s="36"/>
      <c r="F10" s="36"/>
      <c r="G10" s="17"/>
      <c r="H10" s="36"/>
      <c r="I10" s="19">
        <f>ROUNDDOWN(SUM(I8:I9),2)</f>
        <v>1537432.71</v>
      </c>
      <c r="J10" s="19">
        <f>SUM(J8:J9)</f>
        <v>1645053</v>
      </c>
      <c r="K10" s="36"/>
      <c r="L10" s="37"/>
    </row>
    <row r="11" spans="1:15" s="3" customFormat="1" ht="36" x14ac:dyDescent="0.55000000000000004">
      <c r="A11" s="15"/>
      <c r="B11" s="11" t="s">
        <v>23</v>
      </c>
      <c r="C11" s="21"/>
      <c r="D11" s="17"/>
      <c r="E11" s="15"/>
      <c r="F11" s="11"/>
      <c r="G11" s="18"/>
      <c r="H11" s="11"/>
      <c r="I11" s="11"/>
      <c r="J11" s="22"/>
      <c r="K11" s="11"/>
      <c r="L11" s="20"/>
    </row>
    <row r="12" spans="1:15" s="3" customFormat="1" ht="17.25" customHeight="1" x14ac:dyDescent="0.55000000000000004">
      <c r="A12" s="15"/>
      <c r="B12" s="11"/>
      <c r="C12" s="11"/>
      <c r="D12" s="23"/>
      <c r="E12" s="15"/>
      <c r="F12" s="11"/>
      <c r="G12" s="18"/>
      <c r="H12" s="11"/>
      <c r="I12" s="11"/>
      <c r="K12" s="11"/>
      <c r="L12" s="20"/>
    </row>
    <row r="13" spans="1:15" s="3" customFormat="1" ht="36" x14ac:dyDescent="0.55000000000000004">
      <c r="A13" s="15"/>
      <c r="B13" s="11"/>
      <c r="C13" s="15" t="s">
        <v>12</v>
      </c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57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38.25" customHeight="1" x14ac:dyDescent="0.55000000000000004">
      <c r="A15" s="15"/>
      <c r="B15" s="11"/>
      <c r="C15" s="41" t="str">
        <f>'เฉพาะเจาะจง '!C29</f>
        <v>(นางสาวศศิธร ยิ่งเชิดสุข)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s="3" customFormat="1" ht="38.25" customHeight="1" x14ac:dyDescent="0.55000000000000004">
      <c r="A16" s="15"/>
      <c r="B16" s="11"/>
      <c r="C16" s="41" t="str">
        <f>'เฉพาะเจาะจง '!C30</f>
        <v>พนักงานสารสนเทศ 2</v>
      </c>
      <c r="D16" s="23"/>
      <c r="E16" s="15"/>
      <c r="F16" s="11"/>
      <c r="G16" s="18"/>
      <c r="H16" s="11"/>
      <c r="I16" s="11"/>
      <c r="J16" s="22"/>
      <c r="K16" s="11"/>
      <c r="L16" s="20"/>
    </row>
    <row r="17" spans="1:12" s="3" customFormat="1" ht="38.25" customHeight="1" x14ac:dyDescent="0.55000000000000004">
      <c r="A17" s="15"/>
      <c r="B17" s="11"/>
      <c r="C17" s="41" t="str">
        <f>'เฉพาะเจาะจง '!C31</f>
        <v>สจพ.กธบ.สสสภ.</v>
      </c>
      <c r="D17" s="23"/>
      <c r="E17" s="15"/>
      <c r="F17" s="11"/>
      <c r="G17" s="18"/>
      <c r="H17" s="11"/>
      <c r="I17" s="11"/>
      <c r="J17" s="22"/>
      <c r="K17" s="11"/>
      <c r="L17" s="20"/>
    </row>
    <row r="18" spans="1:12" ht="36" x14ac:dyDescent="0.55000000000000004">
      <c r="A18" s="15"/>
      <c r="B18" s="11"/>
      <c r="C18" s="11"/>
      <c r="D18" s="23"/>
      <c r="E18" s="15"/>
      <c r="F18" s="11"/>
      <c r="G18" s="18"/>
      <c r="H18" s="11"/>
      <c r="I18" s="11"/>
      <c r="J18" s="22"/>
      <c r="K18" s="11"/>
      <c r="L18" s="20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tabSelected="1" view="pageBreakPreview" zoomScaleSheetLayoutView="100" workbookViewId="0">
      <pane ySplit="7" topLeftCell="A8" activePane="bottomLeft" state="frozen"/>
      <selection pane="bottomLeft" activeCell="L15" sqref="L15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6" t="str">
        <f>'ประกวด '!A1:L1</f>
        <v>สรุปผลการดำเนินการจัดซื้อจัดจ้างในรอบเดือน กรกฎาคม พ.ศ.2567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5" ht="36" x14ac:dyDescent="0.55000000000000004">
      <c r="A2" s="66" t="str">
        <f>'ประกวด '!A2:L2</f>
        <v>สำนักงานประปาสาขาสุวรรณภูมิ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5" ht="36" x14ac:dyDescent="0.55000000000000004">
      <c r="A3" s="67" t="str">
        <f>'ประกวด '!A3:L3</f>
        <v>วันที่ 31 กรกฎาคม 2567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ht="36" x14ac:dyDescent="0.55000000000000004">
      <c r="A4" s="68" t="s">
        <v>19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5" s="9" customFormat="1" ht="42" customHeight="1" x14ac:dyDescent="0.2">
      <c r="A5" s="60" t="s">
        <v>1</v>
      </c>
      <c r="B5" s="60" t="s">
        <v>4</v>
      </c>
      <c r="C5" s="69" t="s">
        <v>13</v>
      </c>
      <c r="D5" s="69" t="s">
        <v>14</v>
      </c>
      <c r="E5" s="60" t="s">
        <v>5</v>
      </c>
      <c r="F5" s="60" t="s">
        <v>6</v>
      </c>
      <c r="G5" s="60"/>
      <c r="H5" s="60" t="s">
        <v>7</v>
      </c>
      <c r="I5" s="60"/>
      <c r="J5" s="60"/>
      <c r="K5" s="60" t="s">
        <v>8</v>
      </c>
      <c r="L5" s="60" t="s">
        <v>67</v>
      </c>
      <c r="M5" s="8"/>
      <c r="N5" s="8"/>
      <c r="O5" s="8"/>
    </row>
    <row r="6" spans="1:15" s="9" customFormat="1" ht="57.75" customHeight="1" x14ac:dyDescent="0.2">
      <c r="A6" s="60"/>
      <c r="B6" s="60"/>
      <c r="C6" s="69"/>
      <c r="D6" s="69"/>
      <c r="E6" s="60"/>
      <c r="F6" s="61" t="s">
        <v>2</v>
      </c>
      <c r="G6" s="63" t="s">
        <v>15</v>
      </c>
      <c r="H6" s="61" t="s">
        <v>3</v>
      </c>
      <c r="I6" s="58" t="s">
        <v>21</v>
      </c>
      <c r="J6" s="58" t="s">
        <v>22</v>
      </c>
      <c r="K6" s="60"/>
      <c r="L6" s="60"/>
      <c r="M6" s="8"/>
      <c r="N6" s="8"/>
      <c r="O6" s="8"/>
    </row>
    <row r="7" spans="1:15" s="9" customFormat="1" ht="81.75" customHeight="1" x14ac:dyDescent="0.2">
      <c r="A7" s="60"/>
      <c r="B7" s="60"/>
      <c r="C7" s="69"/>
      <c r="D7" s="69"/>
      <c r="E7" s="60"/>
      <c r="F7" s="62"/>
      <c r="G7" s="64"/>
      <c r="H7" s="65"/>
      <c r="I7" s="59"/>
      <c r="J7" s="59"/>
      <c r="K7" s="60"/>
      <c r="L7" s="60"/>
      <c r="M7" s="8"/>
      <c r="N7" s="8"/>
      <c r="O7" s="8"/>
    </row>
    <row r="8" spans="1:15" s="29" customFormat="1" ht="165.75" customHeight="1" x14ac:dyDescent="0.2">
      <c r="A8" s="12">
        <v>1</v>
      </c>
      <c r="B8" s="13" t="s">
        <v>27</v>
      </c>
      <c r="C8" s="14">
        <v>4953271.03</v>
      </c>
      <c r="D8" s="14">
        <v>5242177</v>
      </c>
      <c r="E8" s="12" t="s">
        <v>24</v>
      </c>
      <c r="F8" s="55" t="s">
        <v>35</v>
      </c>
      <c r="G8" s="14">
        <v>5032122</v>
      </c>
      <c r="H8" s="55" t="str">
        <f t="shared" ref="H8" si="0">F8</f>
        <v>หจก.อานนท์การช่าง</v>
      </c>
      <c r="I8" s="14">
        <f>ROUND((J8*100)/107,2)</f>
        <v>4702917.76</v>
      </c>
      <c r="J8" s="14">
        <f t="shared" ref="J8" si="1">G8</f>
        <v>5032122</v>
      </c>
      <c r="K8" s="12" t="s">
        <v>9</v>
      </c>
      <c r="L8" s="24"/>
    </row>
    <row r="9" spans="1:15" s="3" customFormat="1" ht="42" x14ac:dyDescent="0.55000000000000004">
      <c r="A9" s="15"/>
      <c r="B9" s="11"/>
      <c r="C9" s="17"/>
      <c r="D9" s="17"/>
      <c r="E9" s="15"/>
      <c r="F9" s="11"/>
      <c r="G9" s="18"/>
      <c r="H9" s="11"/>
      <c r="I9" s="19">
        <f>SUM(I8:I8)</f>
        <v>4702917.76</v>
      </c>
      <c r="J9" s="19">
        <f>SUM(J8:J8)</f>
        <v>5032122</v>
      </c>
      <c r="K9" s="11"/>
      <c r="L9" s="20"/>
    </row>
    <row r="10" spans="1:15" s="3" customFormat="1" ht="36" x14ac:dyDescent="0.55000000000000004">
      <c r="A10" s="15"/>
      <c r="B10" s="11" t="s">
        <v>23</v>
      </c>
      <c r="C10" s="21"/>
      <c r="D10" s="17"/>
      <c r="E10" s="15"/>
      <c r="F10" s="11"/>
      <c r="G10" s="18"/>
      <c r="H10" s="11"/>
      <c r="I10" s="11"/>
      <c r="J10" s="22"/>
      <c r="K10" s="11"/>
      <c r="L10" s="20"/>
    </row>
    <row r="11" spans="1:15" s="3" customFormat="1" ht="6" customHeight="1" x14ac:dyDescent="0.55000000000000004">
      <c r="A11" s="15"/>
      <c r="B11" s="11"/>
      <c r="C11" s="11"/>
      <c r="D11" s="23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5" t="s">
        <v>12</v>
      </c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1"/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41" t="str">
        <f>'เฉพาะเจาะจง '!C29</f>
        <v>(นางสาวศศิธร ยิ่งเชิดสุข)</v>
      </c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41" t="str">
        <f>'เฉพาะเจาะจง '!C30</f>
        <v>พนักงานสารสนเทศ 2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41" t="str">
        <f>'เฉพาะเจาะจง '!C31</f>
        <v>สจพ.กธบ.สสสภ.</v>
      </c>
      <c r="D16" s="23"/>
      <c r="E16" s="15"/>
      <c r="F16" s="11"/>
      <c r="G16" s="18"/>
      <c r="H16" s="11"/>
      <c r="I16" s="11"/>
      <c r="J16" s="22"/>
      <c r="K16" s="11"/>
      <c r="L16" s="20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2024-07-31T07:19:26Z</cp:lastPrinted>
  <dcterms:created xsi:type="dcterms:W3CDTF">2015-10-28T04:52:24Z</dcterms:created>
  <dcterms:modified xsi:type="dcterms:W3CDTF">2024-10-01T07:24:52Z</dcterms:modified>
</cp:coreProperties>
</file>