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AD66FF8D-B674-4353-B890-A9B801A4DDFF}" xr6:coauthVersionLast="36" xr6:coauthVersionMax="36" xr10:uidLastSave="{00000000-0000-0000-0000-000000000000}"/>
  <bookViews>
    <workbookView xWindow="0" yWindow="0" windowWidth="25125" windowHeight="12300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'!$A$1:$K$17</definedName>
    <definedName name="_xlnm.Print_Area" localSheetId="0">'เฉพาะเจาะจง '!$A$1:$K$26</definedName>
    <definedName name="_xlnm.Print_Area" localSheetId="1">'ประกวด '!$A$1:$L$17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9" i="3" l="1"/>
  <c r="I9" i="3" s="1"/>
  <c r="H9" i="3"/>
  <c r="C15" i="3"/>
  <c r="H15" i="1"/>
  <c r="J9" i="2" l="1"/>
  <c r="I9" i="2" s="1"/>
  <c r="H9" i="2"/>
  <c r="J8" i="2"/>
  <c r="J10" i="2" s="1"/>
  <c r="I8" i="2"/>
  <c r="I10" i="2" s="1"/>
  <c r="H8" i="2"/>
  <c r="H9" i="1"/>
  <c r="J9" i="1"/>
  <c r="I9" i="1" s="1"/>
  <c r="J8" i="3"/>
  <c r="H8" i="3"/>
  <c r="J18" i="1"/>
  <c r="I18" i="1" s="1"/>
  <c r="H18" i="1"/>
  <c r="J17" i="1"/>
  <c r="I17" i="1" s="1"/>
  <c r="H17" i="1"/>
  <c r="J16" i="1"/>
  <c r="I16" i="1" s="1"/>
  <c r="H16" i="1"/>
  <c r="J15" i="1"/>
  <c r="I15" i="1" s="1"/>
  <c r="J14" i="1"/>
  <c r="I14" i="1" s="1"/>
  <c r="H14" i="1"/>
  <c r="C16" i="3"/>
  <c r="C17" i="3"/>
  <c r="C16" i="2"/>
  <c r="C17" i="2"/>
  <c r="C15" i="2"/>
  <c r="I8" i="3" l="1"/>
  <c r="I10" i="3" s="1"/>
  <c r="J10" i="3"/>
  <c r="H12" i="1"/>
  <c r="J12" i="1"/>
  <c r="I12" i="1" s="1"/>
  <c r="H13" i="1"/>
  <c r="J13" i="1"/>
  <c r="I13" i="1" s="1"/>
  <c r="J11" i="1" l="1"/>
  <c r="I11" i="1" s="1"/>
  <c r="H11" i="1"/>
  <c r="J10" i="1"/>
  <c r="I10" i="1" s="1"/>
  <c r="H10" i="1"/>
  <c r="J8" i="1" l="1"/>
  <c r="H8" i="1"/>
  <c r="I8" i="1" l="1"/>
  <c r="I19" i="1" s="1"/>
  <c r="J19" i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<sst xmlns="http://schemas.openxmlformats.org/spreadsheetml/2006/main" count="132" uniqueCount="75">
  <si>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</si>
  <si>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</si>
  <si>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</si>
  <si>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</si>
  <si>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</si>
  <si>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</si>
  <si>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</si>
  <si>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</si>
  <si>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</si>
  <si>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</si>
  <si>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</si>
  <si>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</si>
  <si>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</si>
  <si>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</si>
  <si>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</si>
  <si>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</si>
  <si>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</si>
  <si>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</si>
  <si>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</si>
  <si>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</si>
  <si>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</si>
  <si>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</si>
  <si>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</si>
  <si>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</si>
  <si>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</si>
  <si>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วิธีคัดเลือก</t>
  </si>
  <si>
    <t>บจก.วงศ์เพชร ก่อสร้าง</t>
  </si>
  <si>
    <t>หจก.ปิยชาติ คอนสตรัคชั่น</t>
  </si>
  <si>
    <t>สจพ.กธบ.สสสภ.</t>
  </si>
  <si>
    <t>เลขที่ 
ปป55-09-67
ลงวันที่ 
11/7/2567</t>
  </si>
  <si>
    <t>หจก.ทรัพย์ไพศาลวอเตอร์</t>
  </si>
  <si>
    <t>งานก่อสร้างวางท่อประปาและงานที่เกี่ยวข้อง เพื่อวางท่อประปาปรับปรุงกำลังน้ำร่วม อบต.บางบ่อ บริเวณทางเข้าวัดคอลาด หมู่ที่ 11 ตำบลบางบ่อ อำเภอบางบ่อ จังหวัดสมุทรปราการ พื้นที่สำนักงานประปาสาขาสุวรรณภูมิ</t>
  </si>
  <si>
    <t>วิธีประกวดราคาอิเล็กทรอนิกส์</t>
  </si>
  <si>
    <t>เลขที่ 
วธ55-104-67
ลงวันที่ 
26/7/2567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</si>
  <si>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</si>
  <si>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สรุปผลการดำเนินการจัดซื้อจัดจ้างในรอบเดือน สิงหาคม พ.ศ.2567</t>
  </si>
  <si>
    <t>วันที่ 3 กันยายน 2567</t>
  </si>
  <si>
    <t xml:space="preserve"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จำนวน 1 งาน 2 เส้นทาง 1.โครงการโกลเด้น นีโอ 2 บางนา-กิ่งแก้ว เฟส 14 ตำบลราชาเทวะ อำเภอบางพลี จังหวัดสมุทรปราการ 2.บริเวณโครงการ เดอะปาล์ม บางนา-วงแหวนฯ2 (PS89) เฟส 3.0 ตำบลราชาเทวะ อำเภอบางพลี จังหวัดสมุทรปราการ </t>
  </si>
  <si>
    <t>หจก.วอเตอร์เวอค</t>
  </si>
  <si>
    <t>เลขที่ 
วธ55-116-67
ลงวันที่ 
6/8/2567</t>
  </si>
  <si>
    <t>งานก่อสร้างวางท่อประปาและงานที่เกี่ยวข้อง งานวางท่อประปาเอกชน โครงการ เดอะปาล์ม บางนา-วงแหวนฯ 2 (PS89) เฟส 4 ตำบลราชาเทวะ อำเภอบางพลี จังหวัดสมุทรปราการ พื้นที่สำนักงานประปาสาขาสุวรรณภูมิ</t>
  </si>
  <si>
    <t>หจก.ปุณยนุช อินเท็นซ</t>
  </si>
  <si>
    <t>เลขที่ 
วธ55-111-67
ลงวันที่ 
9/8/2567</t>
  </si>
  <si>
    <t>งานก่อสร้างวางท่อประปาและงานที่เกี่ยวข้อง งานวางท่อประปาเอกชน บริเวณโครงการ พฤกษาวิลล์ 110 ลาดกระบัง-ประชาพัฒนา เฟส 9 แขวงทับยาว เขตลาดกระบัง กรุงเทพมหานคร และโครงการ เฌอรีน กรุงเทพกรีฑา-ร่มเกล้า เฟส 4 แขวงคลองสามประเวศ เขตลาดกระบัง กรุงเทพมหานคร พื้นที่สำนักงานประปาสาขาสุวรรณภูมิ</t>
  </si>
  <si>
    <t>หจก.ยมนี ก่อสร้าง</t>
  </si>
  <si>
    <t>เลขที่ 
วธ55-113-67
ลงวันที่ 
13/8/2567</t>
  </si>
  <si>
    <t>งานก่อสร้างวางท่อประปาและงานที่เกี่ยวข้อง งานวางท่อประปาเอกชน โครงการ อณาสิริ บางนา เฟส9 ตำบลบางเสาธง อำเภอบางเสาธง จังหวัดสมุทรปราการ และโครงการ เศรษฐสิริ บางนา กม.10 เฟส4.0 ตำบลบางพลีใหญ่ อำเภอบางพลี จังหวัดสมุทรปราการ พื้นที่สำนักงานประปาสาขาสุวรรณภูมิ</t>
  </si>
  <si>
    <t>บจก.พิเชษฐ์ยิ่งเจริญการช่าง</t>
  </si>
  <si>
    <t>เลขที่ 
วธ55-114-67
ลงวันที่ 
13/8/2567</t>
  </si>
  <si>
    <t>ซื้อสายดับเพลิง ขนาด 2.5 นิ้ว ยาว 30 เมตร พร้อมข้อต่ออลูมิเนียม จำนวน 2 เส้น</t>
  </si>
  <si>
    <t>บจก.ทีมเซฟตี้เซลส์</t>
  </si>
  <si>
    <t>เลขที่ 
3300065817
ลงวันที่ 
15/8/2567</t>
  </si>
  <si>
    <t>งานก่อสร้างวางท่อประปาและงานที่เกี่ยวข้อง งานวางท่อประปาเอกชน โครงการ บางกอก บูเลอวาร์ด บางนา กม.12 (BB-BNKM12) เฟส 1.0 ตำบลบางพลีใหญ่ อำเภอบางพลี จังหวัดสมุทรปราการ พื้นที่สำนักงานประปาสาขาสุวรรณภูมิ</t>
  </si>
  <si>
    <t>หจก.สุวัฒนาคอนสตรัคชั่น</t>
  </si>
  <si>
    <t>เลขที่ 
วธ55-117-67
ลงวันที่ 
15/8/2567</t>
  </si>
  <si>
    <t>งานก่อสร้างวางท่อประปาและงานที่เกี่ยวข้อง งานวางท่อประปาเอกชน จำนวน 1 งาน 2 เส้นทาง บริเวณโครงการ เดอะ เทรดเชอร์ โกลด์ ตำบลบางพลีน้อย อำเภอบางบ่อ จังหวัดสมุทรปราการ และ โครงการ นาราสิริ บางนา กม.10 เฟส4.0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</si>
  <si>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วธ55-119-67
ลงวันที่ 
21/8/25567</t>
  </si>
  <si>
    <t>บจก.เบฟเวอร์</t>
  </si>
  <si>
    <t>งานก่อสร้างวางท่อประปาและงานที่เกี่ยวข้อง งานวางท่อประปาเอกชน 1 งาน 2 เส้นทาง 1.โครงการ เดอะแพลนท์ บางนา-วงแหวน เฟส 6 ตำบลราชาเทวะ อำเภอบางพลี จังหวัดสมุทรปราการ 2.โครงการ THE CONNECT บางนา-วงแหวน CN56 เฟส 11.0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</si>
  <si>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วธ55-120-67
ลงวันที่ 
23/8/2567</t>
  </si>
  <si>
    <t>บจก.สุทธิพร การโยธา</t>
  </si>
  <si>
    <t>เลขที่ 
วธ55-118-67
ลงวันที่ 
23/8/2567</t>
  </si>
  <si>
    <t>งานก่อสร้างวางท่อประปาและงานที่เกี่ยวข้อง งานวางท่อประปาเอกชน จำนวน 1 งาน 2 เส้นทาง บริเวณโครงการ The City บางนา 2 เฟส 2.1 และโครงการ โนระ บางนา เฟส 13 ตำบลบางพลีใหญ่ อำเภอบางพลี จังหวัดสมุทรปราการ พื้นที่สำนักงานประปาสาขาสุวรรณภูมิ</t>
  </si>
  <si>
    <t>หจก.สวนสนการช่าง</t>
  </si>
  <si>
    <t>งานก่อสร้างวางท่อประปาและงานที่เกี่ยวข้อง เพื่อวางท่อประปาปรับปรุงกำลังน้ำ บริเวณทางหลวงหมายเลข 3702 ตอน ถนนศรีนครินทร์-บางควาย ที่ กม.36+169 (คลองพระยานาคราช) ระยะที่ 2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</si>
  <si>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ปป55-08-67
ลงวันที่ 
26/8/2567</t>
  </si>
  <si>
    <t>งานก่อสร้างวางท่อประปาและงานที่เกี่ยวข้อง ด้านลดน้ำสูญเสีย บริเวณซอยปรียา หมู่ที่ 1 และซอยปรียา หมู่ที่ 1 เชื่อมต่อหมู่ที่ 4 ตำบลบางบ่อ อำเภอบางบ่อ จังหวัดสมุทรปราการ พื้นที่สำนักงานประปาสาขาสุวรรณภูมิ</t>
  </si>
  <si>
    <t>เลขที่ 
ป55-12-67
ลงวันที่ 
28/8/2567</t>
  </si>
  <si>
    <t>(นายธีรดนย์ วิจิตรจรรยา)</t>
  </si>
  <si>
    <t>นักบริหารงานพัสดุ 5</t>
  </si>
  <si>
    <t>งานก่อสร้างวางท่อประปาและงานที่เกี่ยวข้อง เพื่อวางท่อประปาปรับปรุงกำลังน้ำร่วม อบต.เปร็ง บริเวณซอยศรีสุวรรณภูมิ หมู่ 9 ตำบลเปร็ง อำเภอบางบ่อ จังหวัดสมุทรปราการ พื้นที่สำนักงานประปาสาขาสุวรรณภูมิ</t>
  </si>
  <si>
    <t>เลขที่ 
ปป55-12-67
ลงวันที่ 
29/8/2567</t>
  </si>
  <si>
    <t>ซื้อของที่ระลึก จำนวน 5 รายการ เพื่อใช้ในกิจกรรมต่างๆของสาขา</t>
  </si>
  <si>
    <t>บจก.ศรีอุดม อิมเมจ</t>
  </si>
  <si>
    <t>เลขที่ 
3300066040
ลงวันที่ 
29/8/2567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</si>
</sst>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view="pageBreakPreview" zoomScale="55" zoomScaleSheetLayoutView="55" workbookViewId="0">
      <pane ySplit="7" topLeftCell="A17" activePane="bottomLeft" state="frozen"/>
      <selection pane="bottomLeft" sqref="A1:K26"/>
    </sheetView>
  </sheetViews>
  <sheetFormatPr defaultColWidth="9.140625" defaultRowHeight="30.75" x14ac:dyDescent="0.45"/>
  <cols>
    <col min="1" max="1" width="9.5703125" style="30" customWidth="1"/>
    <col min="2" max="2" width="87" style="53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5.8554687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8"/>
    </row>
    <row r="2" spans="1:15" ht="36" x14ac:dyDescent="0.5500000000000000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8"/>
    </row>
    <row r="3" spans="1:15" ht="36" x14ac:dyDescent="0.55000000000000004">
      <c r="A3" s="66" t="s">
        <v>36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9"/>
    </row>
    <row r="4" spans="1:15" ht="36" x14ac:dyDescent="0.55000000000000004">
      <c r="A4" s="67" t="s">
        <v>11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0"/>
    </row>
    <row r="5" spans="1:15" s="28" customFormat="1" ht="35.25" customHeight="1" x14ac:dyDescent="0.2">
      <c r="A5" s="68" t="s">
        <v>1</v>
      </c>
      <c r="B5" s="68" t="s">
        <v>5</v>
      </c>
      <c r="C5" s="69" t="s">
        <v>21</v>
      </c>
      <c r="D5" s="70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27"/>
      <c r="N5" s="27"/>
      <c r="O5" s="27"/>
    </row>
    <row r="6" spans="1:15" s="28" customFormat="1" ht="30.75" customHeight="1" x14ac:dyDescent="0.2">
      <c r="A6" s="68"/>
      <c r="B6" s="68"/>
      <c r="C6" s="69"/>
      <c r="D6" s="70"/>
      <c r="E6" s="68"/>
      <c r="F6" s="61" t="s">
        <v>3</v>
      </c>
      <c r="G6" s="72" t="s">
        <v>16</v>
      </c>
      <c r="H6" s="61" t="s">
        <v>4</v>
      </c>
      <c r="I6" s="63" t="s">
        <v>19</v>
      </c>
      <c r="J6" s="63" t="s">
        <v>17</v>
      </c>
      <c r="K6" s="68"/>
      <c r="L6" s="68"/>
      <c r="M6" s="27"/>
      <c r="N6" s="27"/>
      <c r="O6" s="27"/>
    </row>
    <row r="7" spans="1:15" s="28" customFormat="1" ht="90" customHeight="1" x14ac:dyDescent="0.2">
      <c r="A7" s="68"/>
      <c r="B7" s="68"/>
      <c r="C7" s="69"/>
      <c r="D7" s="70"/>
      <c r="E7" s="68"/>
      <c r="F7" s="71"/>
      <c r="G7" s="73"/>
      <c r="H7" s="62"/>
      <c r="I7" s="64"/>
      <c r="J7" s="64"/>
      <c r="K7" s="68"/>
      <c r="L7" s="68"/>
      <c r="M7" s="27"/>
      <c r="N7" s="27"/>
      <c r="O7" s="27"/>
    </row>
    <row r="8" spans="1:15" s="29" customFormat="1" ht="246" customHeight="1" x14ac:dyDescent="0.2">
      <c r="A8" s="12">
        <v>1</v>
      </c>
      <c r="B8" s="13" t="s">
        <v>37</v>
      </c>
      <c r="C8" s="14">
        <v>229857.94</v>
      </c>
      <c r="D8" s="14">
        <v>245948</v>
      </c>
      <c r="E8" s="12" t="s">
        <v>12</v>
      </c>
      <c r="F8" s="49" t="s">
        <v>38</v>
      </c>
      <c r="G8" s="14">
        <v>238371</v>
      </c>
      <c r="H8" s="38" t="str">
        <f t="shared" ref="H8:H11" si="0">F8</f>
        <v>หจก.วอเตอร์เวอค</v>
      </c>
      <c r="I8" s="14">
        <f t="shared" ref="I8:I9" si="1">ROUND((J8*100)/107,2)</f>
        <v>222776.64</v>
      </c>
      <c r="J8" s="14">
        <f t="shared" ref="J8:J11" si="2">G8</f>
        <v>238371</v>
      </c>
      <c r="K8" s="12" t="s">
        <v>10</v>
      </c>
      <c r="L8" s="24" t="s">
        <v>39</v>
      </c>
    </row>
    <row r="9" spans="1:15" s="29" customFormat="1" ht="162.75" customHeight="1" x14ac:dyDescent="0.2">
      <c r="A9" s="12">
        <v>2</v>
      </c>
      <c r="B9" s="13" t="s">
        <v>40</v>
      </c>
      <c r="C9" s="14">
        <v>156368.22</v>
      </c>
      <c r="D9" s="14">
        <v>167314</v>
      </c>
      <c r="E9" s="12" t="s">
        <v>12</v>
      </c>
      <c r="F9" s="55" t="s">
        <v>41</v>
      </c>
      <c r="G9" s="14">
        <v>162134</v>
      </c>
      <c r="H9" s="55" t="str">
        <f t="shared" si="0"/>
        <v>หจก.ปุณยนุช อินเท็นซ</v>
      </c>
      <c r="I9" s="14">
        <f t="shared" si="1"/>
        <v>151527.1</v>
      </c>
      <c r="J9" s="14">
        <f>G9</f>
        <v>162134</v>
      </c>
      <c r="K9" s="12" t="s">
        <v>10</v>
      </c>
      <c r="L9" s="24" t="s">
        <v>42</v>
      </c>
    </row>
    <row r="10" spans="1:15" s="29" customFormat="1" ht="252" x14ac:dyDescent="0.2">
      <c r="A10" s="12">
        <v>3</v>
      </c>
      <c r="B10" s="13" t="s">
        <v>43</v>
      </c>
      <c r="C10" s="14">
        <v>421991.59</v>
      </c>
      <c r="D10" s="14">
        <v>451531</v>
      </c>
      <c r="E10" s="12" t="s">
        <v>12</v>
      </c>
      <c r="F10" s="49" t="s">
        <v>44</v>
      </c>
      <c r="G10" s="14">
        <v>437046</v>
      </c>
      <c r="H10" s="39" t="str">
        <f t="shared" si="0"/>
        <v>หจก.ยมนี ก่อสร้าง</v>
      </c>
      <c r="I10" s="14">
        <f>ROUND((J10*100)/107,2)</f>
        <v>408454.21</v>
      </c>
      <c r="J10" s="14">
        <f t="shared" si="2"/>
        <v>437046</v>
      </c>
      <c r="K10" s="12" t="s">
        <v>10</v>
      </c>
      <c r="L10" s="24" t="s">
        <v>45</v>
      </c>
    </row>
    <row r="11" spans="1:15" s="29" customFormat="1" ht="170.25" customHeight="1" x14ac:dyDescent="0.2">
      <c r="A11" s="12">
        <v>4</v>
      </c>
      <c r="B11" s="13" t="s">
        <v>46</v>
      </c>
      <c r="C11" s="14">
        <v>215201.87</v>
      </c>
      <c r="D11" s="14">
        <v>230266</v>
      </c>
      <c r="E11" s="12" t="s">
        <v>12</v>
      </c>
      <c r="F11" s="49" t="s">
        <v>47</v>
      </c>
      <c r="G11" s="14">
        <v>223188</v>
      </c>
      <c r="H11" s="39" t="str">
        <f t="shared" si="0"/>
        <v>บจก.พิเชษฐ์ยิ่งเจริญการช่าง</v>
      </c>
      <c r="I11" s="14">
        <f>ROUND((J11*100)/107,2)</f>
        <v>208586.92</v>
      </c>
      <c r="J11" s="14">
        <f t="shared" si="2"/>
        <v>223188</v>
      </c>
      <c r="K11" s="12" t="s">
        <v>10</v>
      </c>
      <c r="L11" s="24" t="s">
        <v>48</v>
      </c>
    </row>
    <row r="12" spans="1:15" s="29" customFormat="1" ht="135" x14ac:dyDescent="0.2">
      <c r="A12" s="12">
        <v>5</v>
      </c>
      <c r="B12" s="13" t="s">
        <v>49</v>
      </c>
      <c r="C12" s="14">
        <v>12800</v>
      </c>
      <c r="D12" s="14">
        <v>13696</v>
      </c>
      <c r="E12" s="12" t="s">
        <v>12</v>
      </c>
      <c r="F12" s="55" t="s">
        <v>50</v>
      </c>
      <c r="G12" s="14">
        <v>13696</v>
      </c>
      <c r="H12" s="49" t="str">
        <f t="shared" ref="H12:H13" si="3">F12</f>
        <v>บจก.ทีมเซฟตี้เซลส์</v>
      </c>
      <c r="I12" s="14">
        <f t="shared" ref="I12:I13" si="4">ROUND((J12*100)/107,2)</f>
        <v>12800</v>
      </c>
      <c r="J12" s="14">
        <f t="shared" ref="J12:J13" si="5">G12</f>
        <v>13696</v>
      </c>
      <c r="K12" s="12" t="s">
        <v>10</v>
      </c>
      <c r="L12" s="24" t="s">
        <v>51</v>
      </c>
    </row>
    <row r="13" spans="1:15" s="29" customFormat="1" ht="180" x14ac:dyDescent="0.2">
      <c r="A13" s="12">
        <v>6</v>
      </c>
      <c r="B13" s="13" t="s">
        <v>52</v>
      </c>
      <c r="C13" s="14">
        <v>275825.23</v>
      </c>
      <c r="D13" s="14">
        <v>295133</v>
      </c>
      <c r="E13" s="12" t="s">
        <v>12</v>
      </c>
      <c r="F13" s="55" t="s">
        <v>53</v>
      </c>
      <c r="G13" s="14">
        <v>285964</v>
      </c>
      <c r="H13" s="49" t="str">
        <f t="shared" si="3"/>
        <v>หจก.สุวัฒนาคอนสตรัคชั่น</v>
      </c>
      <c r="I13" s="14">
        <f t="shared" si="4"/>
        <v>267256.07</v>
      </c>
      <c r="J13" s="14">
        <f t="shared" si="5"/>
        <v>285964</v>
      </c>
      <c r="K13" s="12" t="s">
        <v>10</v>
      </c>
      <c r="L13" s="24" t="s">
        <v>54</v>
      </c>
    </row>
    <row r="14" spans="1:15" s="29" customFormat="1" ht="216" x14ac:dyDescent="0.2">
      <c r="A14" s="12">
        <v>7</v>
      </c>
      <c r="B14" s="13" t="s">
        <v>55</v>
      </c>
      <c r="C14" s="14">
        <v>238306.54</v>
      </c>
      <c r="D14" s="14">
        <v>254988</v>
      </c>
      <c r="E14" s="12" t="s">
        <v>12</v>
      </c>
      <c r="F14" s="55" t="s">
        <v>38</v>
      </c>
      <c r="G14" s="14">
        <v>247223</v>
      </c>
      <c r="H14" s="55" t="str">
        <f t="shared" ref="H14:H18" si="6">F14</f>
        <v>หจก.วอเตอร์เวอค</v>
      </c>
      <c r="I14" s="14">
        <f t="shared" ref="I14:I17" si="7">ROUND((J14*100)/107,2)</f>
        <v>231049.53</v>
      </c>
      <c r="J14" s="14">
        <f t="shared" ref="J14:J18" si="8">G14</f>
        <v>247223</v>
      </c>
      <c r="K14" s="12" t="s">
        <v>10</v>
      </c>
      <c r="L14" s="24" t="s">
        <v>56</v>
      </c>
    </row>
    <row r="15" spans="1:15" s="29" customFormat="1" ht="252" x14ac:dyDescent="0.2">
      <c r="A15" s="12">
        <v>8</v>
      </c>
      <c r="B15" s="13" t="s">
        <v>58</v>
      </c>
      <c r="C15" s="14">
        <v>176314.95</v>
      </c>
      <c r="D15" s="14">
        <v>188657</v>
      </c>
      <c r="E15" s="12" t="s">
        <v>12</v>
      </c>
      <c r="F15" s="55" t="s">
        <v>57</v>
      </c>
      <c r="G15" s="14">
        <v>182783</v>
      </c>
      <c r="H15" s="55" t="str">
        <f t="shared" si="6"/>
        <v>บจก.เบฟเวอร์</v>
      </c>
      <c r="I15" s="14">
        <f t="shared" si="7"/>
        <v>170825.23</v>
      </c>
      <c r="J15" s="14">
        <f t="shared" si="8"/>
        <v>182783</v>
      </c>
      <c r="K15" s="12" t="s">
        <v>10</v>
      </c>
      <c r="L15" s="24" t="s">
        <v>59</v>
      </c>
    </row>
    <row r="16" spans="1:15" s="29" customFormat="1" ht="180" x14ac:dyDescent="0.2">
      <c r="A16" s="12">
        <v>9</v>
      </c>
      <c r="B16" s="13" t="s">
        <v>62</v>
      </c>
      <c r="C16" s="14">
        <v>369588.79</v>
      </c>
      <c r="D16" s="14">
        <v>395460</v>
      </c>
      <c r="E16" s="12" t="s">
        <v>12</v>
      </c>
      <c r="F16" s="55" t="s">
        <v>60</v>
      </c>
      <c r="G16" s="14">
        <v>383501</v>
      </c>
      <c r="H16" s="55" t="str">
        <f t="shared" si="6"/>
        <v>บจก.สุทธิพร การโยธา</v>
      </c>
      <c r="I16" s="14">
        <f t="shared" si="7"/>
        <v>358412.15</v>
      </c>
      <c r="J16" s="14">
        <f t="shared" si="8"/>
        <v>383501</v>
      </c>
      <c r="K16" s="12" t="s">
        <v>10</v>
      </c>
      <c r="L16" s="24" t="s">
        <v>61</v>
      </c>
    </row>
    <row r="17" spans="1:15" s="29" customFormat="1" ht="216" x14ac:dyDescent="0.2">
      <c r="A17" s="12">
        <v>10</v>
      </c>
      <c r="B17" s="13" t="s">
        <v>64</v>
      </c>
      <c r="C17" s="14">
        <v>328683.18</v>
      </c>
      <c r="D17" s="14">
        <v>351691</v>
      </c>
      <c r="E17" s="12" t="s">
        <v>12</v>
      </c>
      <c r="F17" s="55" t="s">
        <v>63</v>
      </c>
      <c r="G17" s="14">
        <v>340872</v>
      </c>
      <c r="H17" s="55" t="str">
        <f t="shared" si="6"/>
        <v>หจก.สวนสนการช่าง</v>
      </c>
      <c r="I17" s="14">
        <f t="shared" si="7"/>
        <v>318571.96000000002</v>
      </c>
      <c r="J17" s="14">
        <f t="shared" si="8"/>
        <v>340872</v>
      </c>
      <c r="K17" s="12" t="s">
        <v>10</v>
      </c>
      <c r="L17" s="24" t="s">
        <v>65</v>
      </c>
    </row>
    <row r="18" spans="1:15" s="29" customFormat="1" ht="135" x14ac:dyDescent="0.2">
      <c r="A18" s="12">
        <v>11</v>
      </c>
      <c r="B18" s="13" t="s">
        <v>72</v>
      </c>
      <c r="C18" s="14">
        <v>107800</v>
      </c>
      <c r="D18" s="14">
        <v>115346</v>
      </c>
      <c r="E18" s="12" t="s">
        <v>12</v>
      </c>
      <c r="F18" s="55" t="s">
        <v>73</v>
      </c>
      <c r="G18" s="14">
        <v>115346</v>
      </c>
      <c r="H18" s="55" t="str">
        <f t="shared" si="6"/>
        <v>บจก.ศรีอุดม อิมเมจ</v>
      </c>
      <c r="I18" s="14">
        <f>ROUND((J18*100)/107,2)</f>
        <v>107800</v>
      </c>
      <c r="J18" s="14">
        <f t="shared" si="8"/>
        <v>115346</v>
      </c>
      <c r="K18" s="12" t="s">
        <v>10</v>
      </c>
      <c r="L18" s="24" t="s">
        <v>74</v>
      </c>
    </row>
    <row r="19" spans="1:15" ht="35.25" customHeight="1" x14ac:dyDescent="0.55000000000000004">
      <c r="A19" s="35"/>
      <c r="B19" s="16"/>
      <c r="C19" s="48"/>
      <c r="D19" s="48"/>
      <c r="E19" s="15"/>
      <c r="F19" s="11"/>
      <c r="G19" s="48"/>
      <c r="H19" s="11"/>
      <c r="I19" s="19">
        <f>SUM(I8:I18)</f>
        <v>2458059.81</v>
      </c>
      <c r="J19" s="19">
        <f>SUM(J8:J18)</f>
        <v>2630124</v>
      </c>
      <c r="K19" s="35"/>
      <c r="L19" s="40"/>
    </row>
    <row r="20" spans="1:15" ht="39" customHeight="1" x14ac:dyDescent="0.55000000000000004">
      <c r="A20" s="35"/>
      <c r="B20" s="51" t="s">
        <v>24</v>
      </c>
      <c r="C20" s="21"/>
      <c r="D20" s="17"/>
      <c r="E20" s="15"/>
      <c r="F20" s="11"/>
      <c r="G20" s="18"/>
      <c r="H20" s="11"/>
      <c r="I20" s="11"/>
      <c r="J20" s="19"/>
      <c r="K20" s="35"/>
      <c r="L20" s="40"/>
    </row>
    <row r="21" spans="1:15" ht="17.25" customHeight="1" x14ac:dyDescent="0.55000000000000004">
      <c r="A21" s="35"/>
      <c r="B21" s="16"/>
      <c r="C21" s="21"/>
      <c r="D21" s="23"/>
      <c r="E21" s="15"/>
      <c r="F21" s="11"/>
      <c r="G21" s="18"/>
      <c r="H21" s="11"/>
      <c r="I21" s="11"/>
      <c r="J21" s="22"/>
      <c r="K21" s="11"/>
      <c r="L21" s="20"/>
    </row>
    <row r="22" spans="1:15" ht="36" x14ac:dyDescent="0.55000000000000004">
      <c r="A22" s="35"/>
      <c r="B22" s="51"/>
      <c r="C22" s="15" t="s">
        <v>13</v>
      </c>
      <c r="D22" s="23"/>
      <c r="E22" s="15"/>
      <c r="F22" s="11"/>
      <c r="G22" s="18"/>
      <c r="H22" s="11"/>
      <c r="I22" s="54"/>
      <c r="J22" s="22"/>
      <c r="K22" s="11"/>
      <c r="L22" s="20"/>
    </row>
    <row r="23" spans="1:15" ht="51.75" customHeight="1" x14ac:dyDescent="0.55000000000000004">
      <c r="A23" s="35"/>
      <c r="B23" s="51"/>
      <c r="C23" s="11"/>
      <c r="D23" s="23"/>
      <c r="E23" s="15"/>
      <c r="F23" s="11"/>
      <c r="G23" s="18"/>
      <c r="H23" s="11"/>
      <c r="I23" s="11"/>
      <c r="J23" s="22"/>
      <c r="K23" s="11"/>
      <c r="L23" s="20"/>
    </row>
    <row r="24" spans="1:15" s="47" customFormat="1" ht="39" customHeight="1" x14ac:dyDescent="0.2">
      <c r="A24" s="35"/>
      <c r="B24" s="52"/>
      <c r="C24" s="41" t="s">
        <v>68</v>
      </c>
      <c r="D24" s="43"/>
      <c r="E24" s="41"/>
      <c r="F24" s="42"/>
      <c r="G24" s="44"/>
      <c r="H24" s="42"/>
      <c r="I24" s="42"/>
      <c r="J24" s="45"/>
      <c r="K24" s="42"/>
      <c r="L24" s="20"/>
      <c r="M24" s="46"/>
      <c r="N24" s="46"/>
      <c r="O24" s="46"/>
    </row>
    <row r="25" spans="1:15" s="47" customFormat="1" ht="39" customHeight="1" x14ac:dyDescent="0.2">
      <c r="A25" s="35"/>
      <c r="B25" s="52"/>
      <c r="C25" s="41" t="s">
        <v>69</v>
      </c>
      <c r="D25" s="43"/>
      <c r="E25" s="41"/>
      <c r="F25" s="42"/>
      <c r="G25" s="44"/>
      <c r="H25" s="42"/>
      <c r="I25" s="42"/>
      <c r="J25" s="45"/>
      <c r="K25" s="42"/>
      <c r="L25" s="20"/>
      <c r="M25" s="46"/>
      <c r="N25" s="46"/>
      <c r="O25" s="46"/>
    </row>
    <row r="26" spans="1:15" s="47" customFormat="1" ht="39" customHeight="1" x14ac:dyDescent="0.2">
      <c r="A26" s="35"/>
      <c r="B26" s="52"/>
      <c r="C26" s="41" t="s">
        <v>28</v>
      </c>
      <c r="D26" s="43"/>
      <c r="E26" s="41"/>
      <c r="F26" s="42"/>
      <c r="G26" s="44"/>
      <c r="H26" s="42"/>
      <c r="I26" s="42"/>
      <c r="J26" s="45"/>
      <c r="K26" s="42"/>
      <c r="L26" s="20"/>
      <c r="M26" s="46"/>
      <c r="N26" s="46"/>
      <c r="O26" s="46"/>
    </row>
    <row r="27" spans="1:15" x14ac:dyDescent="0.45">
      <c r="A27" s="56"/>
    </row>
    <row r="28" spans="1:15" x14ac:dyDescent="0.45">
      <c r="A28" s="56"/>
    </row>
    <row r="29" spans="1:15" x14ac:dyDescent="0.45">
      <c r="A29" s="56"/>
    </row>
    <row r="30" spans="1:15" x14ac:dyDescent="0.45">
      <c r="E30" s="25"/>
      <c r="G30" s="33"/>
      <c r="I30" s="32"/>
      <c r="J30" s="25"/>
      <c r="L30" s="25"/>
      <c r="M30" s="26"/>
      <c r="N30" s="26"/>
      <c r="O30" s="26"/>
    </row>
    <row r="31" spans="1:15" x14ac:dyDescent="0.45">
      <c r="E31" s="25"/>
      <c r="G31" s="33"/>
      <c r="I31" s="32"/>
      <c r="J31" s="25"/>
      <c r="L31" s="25"/>
      <c r="M31" s="26"/>
      <c r="N31" s="26"/>
      <c r="O31" s="26"/>
    </row>
    <row r="32" spans="1:15" x14ac:dyDescent="0.45">
      <c r="E32" s="25"/>
      <c r="G32" s="33"/>
      <c r="I32" s="32"/>
      <c r="J32" s="25"/>
      <c r="L32" s="25"/>
      <c r="M32" s="26"/>
      <c r="N32" s="26"/>
      <c r="O32" s="26"/>
    </row>
    <row r="33" spans="5:15" x14ac:dyDescent="0.45">
      <c r="E33" s="33"/>
      <c r="G33" s="32"/>
      <c r="J33" s="25"/>
      <c r="K33" s="26"/>
      <c r="L33" s="26"/>
      <c r="M33" s="26"/>
      <c r="N33" s="26"/>
      <c r="O33" s="26"/>
    </row>
    <row r="34" spans="5:15" x14ac:dyDescent="0.45">
      <c r="E34" s="33"/>
      <c r="G34" s="32"/>
      <c r="J34" s="25"/>
      <c r="K34" s="26"/>
      <c r="L34" s="26"/>
      <c r="M34" s="26"/>
      <c r="N34" s="26"/>
      <c r="O34" s="26"/>
    </row>
    <row r="35" spans="5:15" x14ac:dyDescent="0.45">
      <c r="E35" s="33"/>
      <c r="G35" s="25"/>
      <c r="H35" s="26"/>
      <c r="I35" s="26"/>
      <c r="J35" s="26"/>
      <c r="K35" s="26"/>
      <c r="L35" s="26"/>
      <c r="M35" s="26"/>
      <c r="N35" s="26"/>
      <c r="O35" s="26"/>
    </row>
    <row r="36" spans="5:15" x14ac:dyDescent="0.45">
      <c r="E36" s="33"/>
      <c r="G36" s="25"/>
      <c r="H36" s="26"/>
      <c r="I36" s="26"/>
      <c r="J36" s="26"/>
      <c r="K36" s="26"/>
      <c r="L36" s="26"/>
      <c r="M36" s="26"/>
      <c r="N36" s="26"/>
      <c r="O36" s="26"/>
    </row>
    <row r="37" spans="5:15" x14ac:dyDescent="0.45">
      <c r="E37" s="33"/>
      <c r="G37" s="25"/>
      <c r="H37" s="26"/>
      <c r="I37" s="26"/>
      <c r="J37" s="26"/>
      <c r="K37" s="26"/>
      <c r="L37" s="26"/>
      <c r="M37" s="26"/>
      <c r="N37" s="26"/>
      <c r="O37" s="26"/>
    </row>
    <row r="38" spans="5:15" x14ac:dyDescent="0.45">
      <c r="E38" s="33"/>
      <c r="G38" s="25"/>
      <c r="H38" s="26"/>
      <c r="I38" s="26"/>
      <c r="J38" s="26"/>
      <c r="K38" s="26"/>
      <c r="L38" s="26"/>
      <c r="M38" s="26"/>
      <c r="N38" s="26"/>
      <c r="O38" s="26"/>
    </row>
    <row r="39" spans="5:15" x14ac:dyDescent="0.45">
      <c r="G39" s="32"/>
      <c r="J39" s="25"/>
      <c r="K39" s="26"/>
      <c r="L39" s="26"/>
      <c r="M39" s="26"/>
      <c r="N39" s="26"/>
      <c r="O39" s="26"/>
    </row>
    <row r="40" spans="5:15" x14ac:dyDescent="0.45">
      <c r="G40" s="32"/>
      <c r="J40" s="25"/>
      <c r="K40" s="26"/>
      <c r="L40" s="26"/>
      <c r="M40" s="26"/>
      <c r="N40" s="26"/>
      <c r="O40" s="26"/>
    </row>
    <row r="41" spans="5:15" x14ac:dyDescent="0.45">
      <c r="G41" s="32"/>
      <c r="J41" s="25"/>
      <c r="K41" s="26"/>
      <c r="L41" s="26"/>
      <c r="M41" s="26"/>
      <c r="N41" s="26"/>
      <c r="O41" s="26"/>
    </row>
    <row r="42" spans="5:15" x14ac:dyDescent="0.45">
      <c r="G42" s="33"/>
      <c r="I42" s="32"/>
      <c r="J42" s="25"/>
      <c r="L42" s="25"/>
      <c r="M42" s="26"/>
      <c r="N42" s="26"/>
      <c r="O42" s="26"/>
    </row>
    <row r="43" spans="5:15" x14ac:dyDescent="0.45">
      <c r="G43" s="33"/>
      <c r="I43" s="32"/>
      <c r="J43" s="25"/>
      <c r="L43" s="25"/>
      <c r="M43" s="26"/>
      <c r="N43" s="26"/>
      <c r="O43" s="26"/>
    </row>
    <row r="44" spans="5:15" x14ac:dyDescent="0.45">
      <c r="G44" s="33"/>
      <c r="I44" s="32"/>
      <c r="J44" s="25"/>
      <c r="L44" s="25"/>
      <c r="M44" s="26"/>
      <c r="N44" s="26"/>
      <c r="O44" s="26"/>
    </row>
    <row r="45" spans="5:15" x14ac:dyDescent="0.45">
      <c r="G45" s="33"/>
      <c r="I45" s="32"/>
      <c r="J45" s="25"/>
      <c r="L45" s="25"/>
      <c r="M45" s="26"/>
      <c r="N45" s="26"/>
      <c r="O45" s="26"/>
    </row>
  </sheetData>
  <mergeCells count="18">
    <mergeCell ref="L5:L7"/>
    <mergeCell ref="F6:F7"/>
    <mergeCell ref="G6:G7"/>
    <mergeCell ref="H6:H7"/>
    <mergeCell ref="J6:J7"/>
    <mergeCell ref="A1:K1"/>
    <mergeCell ref="A2:K2"/>
    <mergeCell ref="A3:K3"/>
    <mergeCell ref="A4:K4"/>
    <mergeCell ref="E5:E7"/>
    <mergeCell ref="F5:G5"/>
    <mergeCell ref="H5:J5"/>
    <mergeCell ref="K5:K7"/>
    <mergeCell ref="A5:A7"/>
    <mergeCell ref="B5:B7"/>
    <mergeCell ref="C5:C7"/>
    <mergeCell ref="D5:D7"/>
    <mergeCell ref="I6:I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2" manualBreakCount="2">
    <brk id="13" max="10" man="1"/>
    <brk id="17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view="pageBreakPreview" zoomScale="60" workbookViewId="0">
      <pane ySplit="7" topLeftCell="A8" activePane="bottomLeft" state="frozen"/>
      <selection pane="bottomLeft" activeCell="B8" sqref="B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5" t="str">
        <f>'เฉพาะเจาะจง '!A1:L1</f>
        <v>สรุปผลการดำเนินการจัดซื้อจัดจ้างในรอบเดือน สิงหาคม พ.ศ.2567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5" ht="36" x14ac:dyDescent="0.55000000000000004">
      <c r="A2" s="65" t="str">
        <f>'เฉพาะเจาะจง '!A2:L2</f>
        <v>สำนักงานประปาสาขาสุวรรณภูมิ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5" ht="36" x14ac:dyDescent="0.55000000000000004">
      <c r="A3" s="66" t="str">
        <f>'เฉพาะเจาะจง '!A3:L3</f>
        <v>วันที่ 3 กันยายน 2567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5" ht="36" x14ac:dyDescent="0.55000000000000004">
      <c r="A4" s="67" t="s">
        <v>18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21" customHeight="1" x14ac:dyDescent="0.2">
      <c r="A6" s="68"/>
      <c r="B6" s="68"/>
      <c r="C6" s="69"/>
      <c r="D6" s="69"/>
      <c r="E6" s="68"/>
      <c r="F6" s="61" t="s">
        <v>3</v>
      </c>
      <c r="G6" s="72" t="s">
        <v>16</v>
      </c>
      <c r="H6" s="61" t="s">
        <v>4</v>
      </c>
      <c r="I6" s="63" t="s">
        <v>19</v>
      </c>
      <c r="J6" s="63" t="s">
        <v>17</v>
      </c>
      <c r="K6" s="68"/>
      <c r="L6" s="68"/>
      <c r="M6" s="8"/>
      <c r="N6" s="8"/>
      <c r="O6" s="8"/>
    </row>
    <row r="7" spans="1:15" s="9" customFormat="1" ht="99" customHeight="1" x14ac:dyDescent="0.2">
      <c r="A7" s="68"/>
      <c r="B7" s="68"/>
      <c r="C7" s="69"/>
      <c r="D7" s="69"/>
      <c r="E7" s="68"/>
      <c r="F7" s="71"/>
      <c r="G7" s="73"/>
      <c r="H7" s="62"/>
      <c r="I7" s="64"/>
      <c r="J7" s="64"/>
      <c r="K7" s="68"/>
      <c r="L7" s="68"/>
      <c r="M7" s="8"/>
      <c r="N7" s="8"/>
      <c r="O7" s="8"/>
    </row>
    <row r="8" spans="1:15" s="29" customFormat="1" ht="180" x14ac:dyDescent="0.2">
      <c r="A8" s="12">
        <v>1</v>
      </c>
      <c r="B8" s="13" t="s">
        <v>31</v>
      </c>
      <c r="C8" s="14">
        <v>817593.46</v>
      </c>
      <c r="D8" s="14">
        <v>874825</v>
      </c>
      <c r="E8" s="55" t="s">
        <v>32</v>
      </c>
      <c r="F8" s="55" t="s">
        <v>30</v>
      </c>
      <c r="G8" s="14">
        <v>447356</v>
      </c>
      <c r="H8" s="55" t="str">
        <f t="shared" ref="H8" si="0">F8</f>
        <v>หจก.ทรัพย์ไพศาลวอเตอร์</v>
      </c>
      <c r="I8" s="14">
        <f t="shared" ref="I8" si="1">ROUND((J8*100)/107,2)</f>
        <v>418089.72</v>
      </c>
      <c r="J8" s="14">
        <f t="shared" ref="J8" si="2">G8</f>
        <v>447356</v>
      </c>
      <c r="K8" s="12" t="s">
        <v>10</v>
      </c>
      <c r="L8" s="24" t="s">
        <v>29</v>
      </c>
    </row>
    <row r="9" spans="1:15" s="29" customFormat="1" ht="217.5" customHeight="1" x14ac:dyDescent="0.2">
      <c r="A9" s="12">
        <v>2</v>
      </c>
      <c r="B9" s="13" t="s">
        <v>34</v>
      </c>
      <c r="C9" s="14">
        <v>1869158.88</v>
      </c>
      <c r="D9" s="14">
        <v>1999436</v>
      </c>
      <c r="E9" s="55" t="s">
        <v>32</v>
      </c>
      <c r="F9" s="50" t="s">
        <v>26</v>
      </c>
      <c r="G9" s="14">
        <v>1197697</v>
      </c>
      <c r="H9" s="55" t="str">
        <f t="shared" ref="H9" si="3">F9</f>
        <v>บจก.วงศ์เพชร ก่อสร้าง</v>
      </c>
      <c r="I9" s="14">
        <f t="shared" ref="I9" si="4">ROUND((J9*100)/107,2)</f>
        <v>1119342.99</v>
      </c>
      <c r="J9" s="14">
        <f>G9</f>
        <v>1197697</v>
      </c>
      <c r="K9" s="12" t="s">
        <v>10</v>
      </c>
      <c r="L9" s="24" t="s">
        <v>33</v>
      </c>
    </row>
    <row r="10" spans="1:15" s="10" customFormat="1" ht="48.75" customHeight="1" x14ac:dyDescent="0.2">
      <c r="A10" s="35"/>
      <c r="B10" s="16"/>
      <c r="C10" s="17"/>
      <c r="D10" s="17"/>
      <c r="E10" s="36"/>
      <c r="F10" s="36"/>
      <c r="G10" s="17"/>
      <c r="H10" s="36"/>
      <c r="I10" s="19">
        <f>ROUNDDOWN(SUM(I8:I9),2)</f>
        <v>1537432.71</v>
      </c>
      <c r="J10" s="19">
        <f>SUM(J8:J9)</f>
        <v>1645053</v>
      </c>
      <c r="K10" s="36"/>
      <c r="L10" s="37"/>
    </row>
    <row r="11" spans="1:15" s="3" customFormat="1" ht="36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17.25" customHeight="1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K12" s="11"/>
      <c r="L12" s="20"/>
    </row>
    <row r="13" spans="1:15" s="3" customFormat="1" ht="36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57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38.25" customHeight="1" x14ac:dyDescent="0.55000000000000004">
      <c r="A15" s="15"/>
      <c r="B15" s="11"/>
      <c r="C15" s="41" t="str">
        <f>'เฉพาะเจาะจง '!C24</f>
        <v>(นายธีรดนย์ วิจิตรจรรยา)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s="3" customFormat="1" ht="38.25" customHeight="1" x14ac:dyDescent="0.55000000000000004">
      <c r="A16" s="15"/>
      <c r="B16" s="11"/>
      <c r="C16" s="41" t="str">
        <f>'เฉพาะเจาะจง '!C25</f>
        <v>นักบริหารงานพัสดุ 5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s="3" customFormat="1" ht="38.25" customHeight="1" x14ac:dyDescent="0.55000000000000004">
      <c r="A17" s="15"/>
      <c r="B17" s="11"/>
      <c r="C17" s="41" t="str">
        <f>'เฉพาะเจาะจง '!C26</f>
        <v>สจพ.กธบ.สสสภ.</v>
      </c>
      <c r="D17" s="23"/>
      <c r="E17" s="15"/>
      <c r="F17" s="11"/>
      <c r="G17" s="18"/>
      <c r="H17" s="11"/>
      <c r="I17" s="11"/>
      <c r="J17" s="22"/>
      <c r="K17" s="11"/>
      <c r="L17" s="20"/>
    </row>
    <row r="18" spans="1:12" ht="36" x14ac:dyDescent="0.55000000000000004">
      <c r="A18" s="15"/>
      <c r="B18" s="11"/>
      <c r="C18" s="11"/>
      <c r="D18" s="23"/>
      <c r="E18" s="15"/>
      <c r="F18" s="11"/>
      <c r="G18" s="18"/>
      <c r="H18" s="11"/>
      <c r="I18" s="11"/>
      <c r="J18" s="22"/>
      <c r="K18" s="11"/>
      <c r="L18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"/>
  <sheetViews>
    <sheetView tabSelected="1" view="pageBreakPreview" zoomScale="70" zoomScaleSheetLayoutView="70" workbookViewId="0">
      <pane ySplit="7" topLeftCell="A11" activePane="bottomLeft" state="frozen"/>
      <selection pane="bottomLeft" sqref="A1:K17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5" t="str">
        <f>'ประกวด '!A1:L1</f>
        <v>สรุปผลการดำเนินการจัดซื้อจัดจ้างในรอบเดือน สิงหาคม พ.ศ.2567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58"/>
    </row>
    <row r="2" spans="1:15" ht="36" x14ac:dyDescent="0.55000000000000004">
      <c r="A2" s="65" t="str">
        <f>'ประกวด '!A2:L2</f>
        <v>สำนักงานประปาสาขาสุวรรณภูมิ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58"/>
    </row>
    <row r="3" spans="1:15" ht="36" x14ac:dyDescent="0.55000000000000004">
      <c r="A3" s="66" t="str">
        <f>'ประกวด '!A3:L3</f>
        <v>วันที่ 3 กันยายน 2567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9"/>
    </row>
    <row r="4" spans="1:15" ht="36" x14ac:dyDescent="0.55000000000000004">
      <c r="A4" s="67" t="s">
        <v>20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0"/>
    </row>
    <row r="5" spans="1:15" s="9" customFormat="1" ht="42" customHeight="1" x14ac:dyDescent="0.2">
      <c r="A5" s="68" t="s">
        <v>1</v>
      </c>
      <c r="B5" s="68" t="s">
        <v>5</v>
      </c>
      <c r="C5" s="69" t="s">
        <v>14</v>
      </c>
      <c r="D5" s="69" t="s">
        <v>15</v>
      </c>
      <c r="E5" s="68" t="s">
        <v>6</v>
      </c>
      <c r="F5" s="68" t="s">
        <v>7</v>
      </c>
      <c r="G5" s="68"/>
      <c r="H5" s="68" t="s">
        <v>8</v>
      </c>
      <c r="I5" s="68"/>
      <c r="J5" s="68"/>
      <c r="K5" s="68" t="s">
        <v>9</v>
      </c>
      <c r="L5" s="68" t="s">
        <v>2</v>
      </c>
      <c r="M5" s="8"/>
      <c r="N5" s="8"/>
      <c r="O5" s="8"/>
    </row>
    <row r="6" spans="1:15" s="9" customFormat="1" ht="57.75" customHeight="1" x14ac:dyDescent="0.2">
      <c r="A6" s="68"/>
      <c r="B6" s="68"/>
      <c r="C6" s="69"/>
      <c r="D6" s="69"/>
      <c r="E6" s="68"/>
      <c r="F6" s="61" t="s">
        <v>3</v>
      </c>
      <c r="G6" s="72" t="s">
        <v>16</v>
      </c>
      <c r="H6" s="61" t="s">
        <v>4</v>
      </c>
      <c r="I6" s="63" t="s">
        <v>22</v>
      </c>
      <c r="J6" s="63" t="s">
        <v>23</v>
      </c>
      <c r="K6" s="68"/>
      <c r="L6" s="68"/>
      <c r="M6" s="8"/>
      <c r="N6" s="8"/>
      <c r="O6" s="8"/>
    </row>
    <row r="7" spans="1:15" s="9" customFormat="1" ht="81.75" customHeight="1" x14ac:dyDescent="0.2">
      <c r="A7" s="68"/>
      <c r="B7" s="68"/>
      <c r="C7" s="69"/>
      <c r="D7" s="69"/>
      <c r="E7" s="68"/>
      <c r="F7" s="71"/>
      <c r="G7" s="73"/>
      <c r="H7" s="62"/>
      <c r="I7" s="64"/>
      <c r="J7" s="64"/>
      <c r="K7" s="68"/>
      <c r="L7" s="68"/>
      <c r="M7" s="8"/>
      <c r="N7" s="8"/>
      <c r="O7" s="8"/>
    </row>
    <row r="8" spans="1:15" s="29" customFormat="1" ht="180" x14ac:dyDescent="0.2">
      <c r="A8" s="12">
        <v>1</v>
      </c>
      <c r="B8" s="13" t="s">
        <v>66</v>
      </c>
      <c r="C8" s="14">
        <v>3551401.87</v>
      </c>
      <c r="D8" s="14">
        <v>3618124</v>
      </c>
      <c r="E8" s="12" t="s">
        <v>25</v>
      </c>
      <c r="F8" s="55" t="s">
        <v>26</v>
      </c>
      <c r="G8" s="14">
        <v>3435227</v>
      </c>
      <c r="H8" s="55" t="str">
        <f t="shared" ref="H8" si="0">F8</f>
        <v>บจก.วงศ์เพชร ก่อสร้าง</v>
      </c>
      <c r="I8" s="14">
        <f>ROUND((J8*100)/107,2)</f>
        <v>3210492.52</v>
      </c>
      <c r="J8" s="14">
        <f t="shared" ref="J8" si="1">G8</f>
        <v>3435227</v>
      </c>
      <c r="K8" s="12" t="s">
        <v>10</v>
      </c>
      <c r="L8" s="24" t="s">
        <v>67</v>
      </c>
    </row>
    <row r="9" spans="1:15" s="29" customFormat="1" ht="180" x14ac:dyDescent="0.2">
      <c r="A9" s="12">
        <v>2</v>
      </c>
      <c r="B9" s="13" t="s">
        <v>70</v>
      </c>
      <c r="C9" s="14">
        <v>3925233.64</v>
      </c>
      <c r="D9" s="14">
        <v>4141691</v>
      </c>
      <c r="E9" s="12" t="s">
        <v>25</v>
      </c>
      <c r="F9" s="57" t="s">
        <v>27</v>
      </c>
      <c r="G9" s="14">
        <v>3928628</v>
      </c>
      <c r="H9" s="57" t="str">
        <f t="shared" ref="H9" si="2">F9</f>
        <v>หจก.ปิยชาติ คอนสตรัคชั่น</v>
      </c>
      <c r="I9" s="14">
        <f>ROUND((J9*100)/107,2)</f>
        <v>3671614.95</v>
      </c>
      <c r="J9" s="14">
        <f t="shared" ref="J9" si="3">G9</f>
        <v>3928628</v>
      </c>
      <c r="K9" s="12" t="s">
        <v>10</v>
      </c>
      <c r="L9" s="24" t="s">
        <v>71</v>
      </c>
    </row>
    <row r="10" spans="1:15" s="3" customFormat="1" ht="42" x14ac:dyDescent="0.55000000000000004">
      <c r="A10" s="15"/>
      <c r="B10" s="11"/>
      <c r="C10" s="17"/>
      <c r="D10" s="17"/>
      <c r="E10" s="15"/>
      <c r="F10" s="11"/>
      <c r="G10" s="18"/>
      <c r="H10" s="11"/>
      <c r="I10" s="19">
        <f>SUM(I8:I9)</f>
        <v>6882107.4700000007</v>
      </c>
      <c r="J10" s="19">
        <f>SUM(J8:J9)</f>
        <v>7363855</v>
      </c>
      <c r="K10" s="11"/>
      <c r="L10" s="20"/>
    </row>
    <row r="11" spans="1:15" s="3" customFormat="1" ht="36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6" customHeight="1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36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51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30" customHeight="1" x14ac:dyDescent="0.55000000000000004">
      <c r="A15" s="15"/>
      <c r="B15" s="11"/>
      <c r="C15" s="41" t="str">
        <f>'เฉพาะเจาะจง '!C24</f>
        <v>(นายธีรดนย์ วิจิตรจรรยา)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s="3" customFormat="1" ht="28.5" customHeight="1" x14ac:dyDescent="0.55000000000000004">
      <c r="A16" s="15"/>
      <c r="B16" s="11"/>
      <c r="C16" s="41" t="str">
        <f>'เฉพาะเจาะจง '!C25</f>
        <v>นักบริหารงานพัสดุ 5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ht="28.5" customHeight="1" x14ac:dyDescent="0.55000000000000004">
      <c r="A17" s="15"/>
      <c r="B17" s="11"/>
      <c r="C17" s="41" t="str">
        <f>'เฉพาะเจาะจง '!C26</f>
        <v>สจพ.กธบ.สสสภ.</v>
      </c>
      <c r="D17" s="23"/>
      <c r="E17" s="15"/>
      <c r="F17" s="11"/>
      <c r="G17" s="18"/>
      <c r="H17" s="11"/>
      <c r="I17" s="11"/>
      <c r="J17" s="22"/>
      <c r="K17" s="11"/>
      <c r="L17" s="20"/>
    </row>
  </sheetData>
  <mergeCells count="18">
    <mergeCell ref="L5:L7"/>
    <mergeCell ref="F6:F7"/>
    <mergeCell ref="G6:G7"/>
    <mergeCell ref="H6:H7"/>
    <mergeCell ref="A1:K1"/>
    <mergeCell ref="A2:K2"/>
    <mergeCell ref="A3:K3"/>
    <mergeCell ref="A4:K4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4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2024-09-03T02:57:00Z</cp:lastPrinted>
  <dcterms:created xsi:type="dcterms:W3CDTF">2015-10-28T04:52:24Z</dcterms:created>
  <dcterms:modified xsi:type="dcterms:W3CDTF">2024-10-03T02:13:24Z</dcterms:modified>
</cp:coreProperties>
</file>