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ม.ค.67\"/>
    </mc:Choice>
  </mc:AlternateContent>
  <xr:revisionPtr revIDLastSave="0" documentId="8_{39643FCE-FE3D-4785-A49E-6F0CC7BD3E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เฉพาะเจาะจง " sheetId="1" r:id="rId1"/>
    <sheet name="ประกวด " sheetId="2" r:id="rId2"/>
    <sheet name="คัดเลือก " sheetId="3" r:id="rId3"/>
  </sheets>
  <definedNames>
    <definedName name="_xlnm.Print_Area" localSheetId="2">'คัดเลือก '!$A$1:$L$16</definedName>
    <definedName name="_xlnm.Print_Area" localSheetId="0">'เฉพาะเจาะจง '!$A$1:$L$35</definedName>
    <definedName name="_xlnm.Print_Area" localSheetId="1">'ประกวด '!$A$1:$L$18</definedName>
    <definedName name="_xlnm.Print_Titles" localSheetId="2">'คัดเลือก '!$1:$7</definedName>
    <definedName name="_xlnm.Print_Titles" localSheetId="0">'เฉพาะเจาะจง '!$1:$7</definedName>
    <definedName name="_xlnm.Print_Titles" localSheetId="1">'ประกวด '!$1:$7</definedName>
  </definedNames>
  <calcPr calcId="191029"/>
</workbook>
</file>

<file path=xl/calcChain.xml><?xml version="1.0" encoding="utf-8"?>
<calcChain xmlns="http://schemas.openxmlformats.org/spreadsheetml/2006/main">
  <c r="J27" i="1" l="1"/>
  <c r="H27" i="1"/>
  <c r="J26" i="1"/>
  <c r="I26" i="1" s="1"/>
  <c r="H26" i="1"/>
  <c r="I27" i="1" l="1"/>
  <c r="J25" i="1"/>
  <c r="I25" i="1" s="1"/>
  <c r="H25" i="1"/>
  <c r="J24" i="1"/>
  <c r="I24" i="1" s="1"/>
  <c r="H24" i="1"/>
  <c r="J23" i="1"/>
  <c r="I23" i="1" s="1"/>
  <c r="H23" i="1"/>
  <c r="J22" i="1"/>
  <c r="I22" i="1" s="1"/>
  <c r="H22" i="1"/>
  <c r="J21" i="1"/>
  <c r="I21" i="1" s="1"/>
  <c r="H21" i="1"/>
  <c r="J20" i="1"/>
  <c r="I20" i="1" s="1"/>
  <c r="H20" i="1"/>
  <c r="J19" i="1"/>
  <c r="I19" i="1" s="1"/>
  <c r="H19" i="1"/>
  <c r="J18" i="1"/>
  <c r="I18" i="1" s="1"/>
  <c r="H18" i="1"/>
  <c r="J17" i="1"/>
  <c r="I17" i="1" s="1"/>
  <c r="H17" i="1"/>
  <c r="J16" i="1" l="1"/>
  <c r="I16" i="1" s="1"/>
  <c r="H16" i="1"/>
  <c r="H8" i="2"/>
  <c r="J8" i="2"/>
  <c r="J15" i="1"/>
  <c r="I15" i="1" s="1"/>
  <c r="H15" i="1"/>
  <c r="J14" i="1"/>
  <c r="I14" i="1" s="1"/>
  <c r="H14" i="1"/>
  <c r="J13" i="1"/>
  <c r="I13" i="1" s="1"/>
  <c r="H13" i="1"/>
  <c r="H10" i="2"/>
  <c r="J10" i="2"/>
  <c r="I10" i="2" s="1"/>
  <c r="H8" i="3"/>
  <c r="J8" i="3"/>
  <c r="J9" i="3" s="1"/>
  <c r="I8" i="3" l="1"/>
  <c r="I9" i="3" s="1"/>
  <c r="I8" i="2"/>
  <c r="J12" i="1"/>
  <c r="I12" i="1" s="1"/>
  <c r="H12" i="1"/>
  <c r="J11" i="1"/>
  <c r="I11" i="1" s="1"/>
  <c r="H11" i="1"/>
  <c r="J10" i="1"/>
  <c r="I10" i="1" s="1"/>
  <c r="H10" i="1"/>
  <c r="J9" i="1"/>
  <c r="I9" i="1" s="1"/>
  <c r="H9" i="1"/>
  <c r="J8" i="1"/>
  <c r="H8" i="1"/>
  <c r="I8" i="1" l="1"/>
  <c r="I28" i="1" s="1"/>
  <c r="J28" i="1"/>
  <c r="J9" i="2"/>
  <c r="J11" i="2" s="1"/>
  <c r="H9" i="2"/>
  <c r="I9" i="2" l="1"/>
  <c r="I11" i="2" s="1"/>
  <c r="A2" i="2"/>
  <c r="A3" i="2" l="1"/>
  <c r="A3" i="3" s="1"/>
  <c r="A2" i="3"/>
  <c r="A1" i="2"/>
  <c r="A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ศศิธร ยิ่งเชิดสุข</author>
  </authors>
  <commentList>
    <comment ref="C5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Run tracking
ราคา PR</t>
        </r>
      </text>
    </comment>
    <comment ref="D5" authorId="0" shapeId="0" xr:uid="{00000000-0006-0000-0000-000002000000}">
      <text>
        <r>
          <rPr>
            <b/>
            <sz val="14"/>
            <color indexed="81"/>
            <rFont val="Tahoma"/>
            <family val="2"/>
          </rPr>
          <t>รายงานขอจ้าง
ราคากลาง</t>
        </r>
      </text>
    </comment>
    <comment ref="G6" authorId="0" shapeId="0" xr:uid="{00000000-0006-0000-0000-000003000000}">
      <text>
        <r>
          <rPr>
            <b/>
            <sz val="18"/>
            <color indexed="81"/>
            <rFont val="Tahoma"/>
            <family val="2"/>
          </rPr>
          <t>ราคาที่ออก PO</t>
        </r>
      </text>
    </comment>
  </commentList>
</comments>
</file>

<file path=xl/sharedStrings.xml><?xml version="1.0" encoding="utf-8"?>
<sst xmlns="http://schemas.openxmlformats.org/spreadsheetml/2006/main" count="183" uniqueCount="101">
  <si>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</si>
  <si>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</si>
  <si>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</si>
  <si>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</si>
  <si>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</si>
  <si>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</si>
  <si>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</si>
  <si>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</si>
  <si>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</si>
  <si>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</si>
  <si>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</si>
  <si>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</si>
  <si>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</si>
  <si>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</si>
  <si>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</si>
  <si>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</si>
  <si>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</si>
  <si>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</si>
  <si>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</si>
  <si>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</si>
  <si>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โดยวิธีคัดเลือก</t>
  </si>
  <si>
    <t>วงเงินงบประมาณที่จะซื้อหรือจ้าง 
(ไม่รวมvat)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</si>
  <si>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</si>
  <si>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</si>
  <si>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</si>
  <si>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สจพ.กธบ.สสสภ.</t>
  </si>
  <si>
    <t>หจก.ปิยชาติ คอนสตรัคชั่น</t>
  </si>
  <si>
    <t>หจก.อินแอนด์ออนเซอร์วิส</t>
  </si>
  <si>
    <t>หมายเหตุ เป็นราคาที่รวม VAT</t>
  </si>
  <si>
    <t>หจก.เพชรธนพัทธ์ วิศวกรรม</t>
  </si>
  <si>
    <t>บจก.บุญพิศลย์การช่าง</t>
  </si>
  <si>
    <t>บจก.วงศ์เพชร ก่อสร้าง</t>
  </si>
  <si>
    <t>วิธีคัดเลือก</t>
  </si>
  <si>
    <t>บจก.เอสดี. วอเตอร์</t>
  </si>
  <si>
    <t>บจก.เจริญพาณิชย์การช่าง</t>
  </si>
  <si>
    <t>(นายอิศรา อุณหะสูต)</t>
  </si>
  <si>
    <t>นักบัญชี 4</t>
  </si>
  <si>
    <t>หจก.ทิพย์นารา</t>
  </si>
  <si>
    <t>หจก.ชลณัฏฐ์ การช่าง</t>
  </si>
  <si>
    <t>สรุปผลการดำเนินการจัดซื้อจัดจ้างในรอบเดือน มกราคม พ.ศ.2567</t>
  </si>
  <si>
    <t>วันที่ 1 กุมภาพันธ์ 2567</t>
  </si>
  <si>
    <t>งานก่อสร้างวางท่อประปาและงานที่เกี่ยวข้อง งานวางท่อประปาเอกชน โครงการ Centro บางนา (เมกกะ) เฟส 9.0 ตำบลบางแก้ว อำเภอบางพลี จังหวัดสมุทรปราการ พื้นที่สำนักงานประปาสาขาสุวรรณภูมิ</t>
  </si>
  <si>
    <t>หจก.เปรมศรี 2000</t>
  </si>
  <si>
    <t>เลขที่ 
วธ55-37-67
ลงวันที่ 
3/1/2567</t>
  </si>
  <si>
    <t>งานก่อสร้างวางท่อประปาและงานที่เกี่ยวข้อง งานวางท่อประปาเอกชน โครงการ PLENO สุขุมวิท-บางนา 3 เฟส 1.0 ตำบลบางแก้ว อำเภอบางพลี จังหวัดสมุทรปราการ พื้นที่สำนักงานประปาสาขาสุวรรณภูมิ</t>
  </si>
  <si>
    <t>หจก. ปิยชาติ คอนสตรัคชั่น</t>
  </si>
  <si>
    <t>เลขที่ 
วธ55-36-67
ลงวันที่ 
3/1/2567</t>
  </si>
  <si>
    <t>งานก่อสร้างวางท่อประปาและงานที่เกี่ยวข้อง งานวางท่อประปาเอกชน โครงการ บ้านพิศาลลาดกระบัง-ฉลองกรุง เฟส 0.1 แขวงทับยาว เขตลาดกระบัง กรุงเทพมหานคร พื้นที่สำนักงานประปาสาขาสุวรรณภูมิ</t>
  </si>
  <si>
    <t>เลขที่ 
วธ55-39-67
ลงวันที่ 
5/1/2567</t>
  </si>
  <si>
    <t>งานก่อสร้างวางท่อประปาและงานที่เกี่ยวข้อง งานวางท่อประปาเอกชน โครงการ PLENO สุขุมวิท-บางนา 3 เฟส 1.1 ตำบลบางแก้ว อำเภอบางพลี จังหวัดสมุทรปราการ พื้นที่สำนักงานประปาสาขาสุวรรณภูมิ</t>
  </si>
  <si>
    <t>บจก.กัญญาวัฒน์2020</t>
  </si>
  <si>
    <t>เลขที่ 
วธ55-42-67
ลงวันที่ 
5/1/2567</t>
  </si>
  <si>
    <t>จ้างเหมาบริการ TEST LOAD ลิฟต์โดยสาร ประจำปีงบประมาณ 2567</t>
  </si>
  <si>
    <t>บจก.เอเซียน เอเลเวเตอร์</t>
  </si>
  <si>
    <t>เลขที่ 
3300063056
ลงวันที่ 
8/1/2567</t>
  </si>
  <si>
    <t>งานก่อสร้างวางท่อประปาและงานที่เกี่ยวข้อง งานวางท่อประปาเอกชน โครงการ สราญสิริ บางนา สุวรรณภูมิ เฟส 5.0 ตำบลศีรษะจรเข้น้อย อำเภอบางเสาธง จังหวัดสมุทรปราการ พื้นที่สำนักงานประปาสาขาสุวรรณภูมิ</t>
  </si>
  <si>
    <t>เลขที่ 
วธ55-43-67
ลงวันที่ 
8/1/2567</t>
  </si>
  <si>
    <t>งานก่อสร้างวางท่อประปาและงานที่เกี่ยวข้อง งานวางท่อประปาเอกชน โครงการ อัลติจูด ฟอเรสต์ อ่อนนุช เฟส 1.1 แขวงลาดกระบัง เขตลาดกระบัง กรุงเทพมหานคร พื้นที่สำนักงานประปาสาขาสุวรรณภูมิ</t>
  </si>
  <si>
    <t>หจก.พงษ์ตะวัน การโยธา</t>
  </si>
  <si>
    <t>เลขที่ 
วธ55-41-67
ลงวันที่ 
8/1/2567</t>
  </si>
  <si>
    <t>งานก่อสร้างวางท่อประปาและงานที่เกี่ยวข้อง งานวางท่อประปาขยายเขตจำหน่ายน้ำ บริเวณซอยร่มเกล้า 30 
ถนนร่มเกล้า แขวงคลองสามประเวศ เขตลาดกระบัง กรุงเทพมหานคร พื้นที่สำนักงานประปาสาขาสุวรรณภูมิ</t>
  </si>
  <si>
    <t>เลขที่ 
วข55-01-67
ลงวันที่ 
9/1/2567</t>
  </si>
  <si>
    <t>งานก่อสร้างวางท่อประปาและงานที่เกี่ยวข้อง งานวางท่อประปาเอกชน โครงการ The City บางนา-อีเกีย เฟส 4.0 ตำบลบางพลีใหญ่ อำเภอบางพลี จังหวัดสมุทรปราการ พื้นที่สำนักงานประปาสาขาสุวรรณภูมิ</t>
  </si>
  <si>
    <t>บจก.บุญพิศลย์ การช่าง</t>
  </si>
  <si>
    <t>เลขที่ 
วธ55-38-67
ลงวันที่ 
9/1/2567</t>
  </si>
  <si>
    <t>งานก่อสร้างวางท่อประปาและงานที่เกี่ยวข้อง งานวางท่อประปาเอกชน โครงการ คาซ่าวิลล์ รามคำแหง วงแหวน 2 เฟส 13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</si>
  <si>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วธ55-40-67
ลงวันที่ 
9/1/2567</t>
  </si>
  <si>
    <t>งานก่อสร้างวางท่อประปาและงานที่เกี่ยวข้อง งานวางท่อประปาเอกชน บริเวณโครงการ แกรนด์ บางกอก บูเลอวาร์ด กรุงเทพกรีฑา เฟส 3.0 แขวงคลองสามประเวศ เขตลาดกระบัง กรุงเทพมหานคร พื้นที่สำนักงานประปาสาขาสุวรรณภูมิ</t>
  </si>
  <si>
    <t>หจก.การประปานานา</t>
  </si>
  <si>
    <t>เลขที่ 
วธ55-44-67
ลงวันที่ 
10/1/2567</t>
  </si>
  <si>
    <t>งานก่อสร้างวางท่อประปาและงานที่เกี่ยวข้อง ด้านลดน้ำสูญเสีย จำนวน 1 งาน รวม 5 เส้นทาง พื้นที่สำนักงานประปาสาขาสุวรรณภูมิ</t>
  </si>
  <si>
    <t>เลขที่ 
ป55-02-67
ลงวันที่ 
10/1/2567</t>
  </si>
  <si>
    <t>งานก่อสร้างวางท่อประปาและงานที่เกี่ยวข้อง งานวางท่อประปาขยายเขตจำหน่ายน้ำ บริเวณซอยคุ้มเกล้า 34 
ถนนคุ้มเกล้า แขวงลำปลาทิว เขตลาดกระบัง กรุงเทพมหานคร พื้นที่สำนักงานประปาสาขาสุวรรณภูมิ</t>
  </si>
  <si>
    <t>เลขที่ 
วข55-02-67
ลงวันที่ 
11/1/2567</t>
  </si>
  <si>
    <t>งานก่อสร้างวางท่อประปาและงานที่เกี่ยวข้อง งานวางท่อประปาเอกชน โครงการ The Extenso ลาดกระบัง เฟส 3.0 แขวงขุมทอง เขตลาดกระบัง กรุงเทพมหานคร พื้นที่สำนักงานประปาสาขาสุวรรณภูมิ</t>
  </si>
  <si>
    <t>หจก.ทรัพย์ไพศาล วอเตอร์</t>
  </si>
  <si>
    <t>เลขที่ 
วธ55-48-67
ลงวันที่ 
15/1/2567</t>
  </si>
  <si>
    <t>งานก่อสร้างวางท่อประปาและงานที่เกี่ยวข้อง งานวางท่อประปาเอกชน บริเวณโครงการ ภัสสร บางนา-วงแหวน เฟส 8 ตำบลราชาเทวะ อำเภอบางพลี จังหวัดสมุทรปราการ พื้นที่สำนักงานประปาสาขาสุวรรณภูมิ</t>
  </si>
  <si>
    <t>บจก.กัญญาวัฒน์ 2020</t>
  </si>
  <si>
    <t>เลขที่ 
วธ55-50-67
ลงวันที่ 
15/1/2567</t>
  </si>
  <si>
    <t>งานก่อสร้างวางท่อประปาและงานที่เกี่ยวข้อง งานวางท่อประปาเอกชน โครงการ Q District บางนา-กิ่งแก้ว เฟส 9.0 ตำบลราชาเทวะ อำเภอบางพลี จังหวัดสมุทรปราการ พื้นที่สำนักงานประปาสาขาสุวรรณภูมิ</t>
  </si>
  <si>
    <t>เลขที่ 
วธ55-45-67
ลงวันที่ 
15/1/2567</t>
  </si>
  <si>
    <t>งานก่อสร้างวางท่อประปาและงานที่เกี่ยวข้อง งานวางท่อประปาเอกชน โครงการ วิรัณยา บางนา-สุวรรณภูมิ เฟส 4.0 ตำบลราชาเทวะ อำเภอบางพลี จังหวัดสมุทรปราการ พื้นที่สำนักงานประปาสาขาสุวรรณภูมิ</t>
  </si>
  <si>
    <t>หจก.นาดา วิศวกรรม</t>
  </si>
  <si>
    <t>เลขที่ 
วธ55-46-67
ลงวันที่ 
17/1/2567</t>
  </si>
  <si>
    <t>งานก่อสร้างวางท่อประปาและงานที่เกี่ยวข้อง งานวางท่อประปาเอกชน โครงการ พฤกษาวิลล์ 110 ลาดกระบัง-ประชาพัฒนา เฟส 8 แขวงทับยาว เขตลาดกระบัง กรุงเทพมหานคร  พื้นที่สำนักงานประปาสาขาสุวรรณภูมิ</t>
  </si>
  <si>
    <t>เลขที่ 
วธ55-47-67
ลงวันที่ 
19/1/2567</t>
  </si>
  <si>
    <t>งานก่อสร้างวางท่อประปาและงานที่เกี่ยวข้อง งานวางท่อประปาเอกชน บริเวณโครงการ Centro พัฒนาชนบท 4 เฟส 5.0 แขวงคลองสองต้นนุ่น เขตลาดกระบัง กรุงเทพมหานคร พื้นที่สำนักงานประปาสาขาสุวรรณภูมิ</t>
  </si>
  <si>
    <t>หจก.สุวัฒนาคอนสตรัคชั่น</t>
  </si>
  <si>
    <t>เลขที่ 
วธ55-49-67
ลงวันที่ 
19/1/2567</t>
  </si>
  <si>
    <t>งานก่อสร้างวางท่อประปาและงานที่เกี่ยวข้อง ด้านลดน้ำสูญเสีย จำนวน 1 งาน รวม 4 เส้นทาง พื้นที่สำนักงานประปาสาขาสุวรรณภูมิ</t>
  </si>
  <si>
    <t>เลขที่ 
ป55-01-67
ลงวันที่ 
22/1/2567</t>
  </si>
  <si>
    <t>งานก่อสร้างวางท่อประปาและงานที่เกี่ยวข้อง งานวางท่อประปาเอกชน โครงการ เศรษฐสิริ บางนา-อ่อนนุช เฟส 4.0 ตำบลราชาเทวะ อำเภอบางพลี จังหวัดสมุทรปราการ พื้นที่สำนักงานประปาสาขาสุวรรณภูมิ</t>
  </si>
  <si>
    <t>เลขที่ 
วธ55-55-67
ลงวันที่ 
23/1/2567</t>
  </si>
  <si>
    <t>งานก่อสร้างวางท่อประปาและงานที่เกี่ยวข้อง งานวางท่อประปาเอกชน โครงการ GRAND PLENO พระราม 9-มอเตอร์เวย์ เฟส 4 แขวงคลองสองต้นนุ่น เขตลาดกระบัง กรุงเทพมหานคร พื้นที่สำนักงานประปาสาขาสุวรรณภูมิ</t>
  </si>
  <si>
    <t>บจก.พงษดา</t>
  </si>
  <si>
    <t>เลขที่ 
วธ55-54-67
ลงวันที่ 
24/1/2567</t>
  </si>
  <si>
    <t>งานก่อสร้างวางท่อประปาและงานที่เกี่ยวข้อง เพื่อวางท่อประปาปรับปรุงกำลังน้ำและปรับปรุงร่วมหน่วยงานภายนอก พื้นที่สำนักงานประปาสาขาสุวรรณภูมิ</t>
  </si>
  <si>
    <t>เลขที่ 
ปป55-01-67
ลงวันที่ 
25/1/2567</t>
  </si>
  <si>
    <t>งานก่อสร้างวางท่อประปาและงานที่เกี่ยวข้อง งานวางท่อประปาเอกชน พื้นที่สำนักงานประปา
สาขาสุวรรณภูมิ</t>
  </si>
  <si>
    <t>เลขที่ 
วธ55-01-67
ลงวันที่ 
30/1/2567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</si>
</sst>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  <font>
      <b/>
      <sz val="16"/>
      <color indexed="81"/>
      <name val="Tahoma"/>
      <family val="2"/>
    </font>
    <font>
      <b/>
      <sz val="18"/>
      <color indexed="81"/>
      <name val="Tahoma"/>
      <family val="2"/>
    </font>
    <font>
      <b/>
      <sz val="14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31" applyNumberFormat="1" applyFont="1" applyFill="1" applyBorder="1" applyAlignment="1">
      <alignment horizontal="left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tabSelected="1" view="pageBreakPreview" zoomScaleSheetLayoutView="100" workbookViewId="0">
      <pane ySplit="7" topLeftCell="A25" activePane="bottomLeft" state="frozen"/>
      <selection pane="bottomLeft" activeCell="I28" sqref="I28"/>
    </sheetView>
  </sheetViews>
  <sheetFormatPr defaultColWidth="9.140625" defaultRowHeight="30.75" x14ac:dyDescent="0.45"/>
  <cols>
    <col min="1" max="1" width="9.5703125" style="32" customWidth="1"/>
    <col min="2" max="2" width="87" style="27" customWidth="1"/>
    <col min="3" max="3" width="30.7109375" style="27" customWidth="1"/>
    <col min="4" max="4" width="28" style="36" customWidth="1"/>
    <col min="5" max="5" width="26.140625" style="32" customWidth="1"/>
    <col min="6" max="6" width="44.85546875" style="27" customWidth="1"/>
    <col min="7" max="7" width="25.85546875" style="33" customWidth="1"/>
    <col min="8" max="8" width="45.42578125" style="27" customWidth="1"/>
    <col min="9" max="9" width="27.85546875" style="27" customWidth="1"/>
    <col min="10" max="10" width="27.85546875" style="35" customWidth="1"/>
    <col min="11" max="11" width="25.140625" style="27" customWidth="1"/>
    <col min="12" max="12" width="36" style="34" customWidth="1"/>
    <col min="13" max="15" width="9.140625" style="27"/>
    <col min="16" max="16384" width="9.140625" style="28"/>
  </cols>
  <sheetData>
    <row r="1" spans="1:15" ht="36" x14ac:dyDescent="0.55000000000000004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5" ht="36" x14ac:dyDescent="0.55000000000000004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5" ht="36" x14ac:dyDescent="0.55000000000000004">
      <c r="A3" s="59" t="s">
        <v>40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5" ht="36" x14ac:dyDescent="0.55000000000000004">
      <c r="A4" s="60" t="s">
        <v>11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5" s="30" customFormat="1" ht="35.25" customHeight="1" x14ac:dyDescent="0.2">
      <c r="A5" s="52" t="s">
        <v>1</v>
      </c>
      <c r="B5" s="52" t="s">
        <v>5</v>
      </c>
      <c r="C5" s="61" t="s">
        <v>21</v>
      </c>
      <c r="D5" s="62" t="s">
        <v>15</v>
      </c>
      <c r="E5" s="52" t="s">
        <v>6</v>
      </c>
      <c r="F5" s="52" t="s">
        <v>7</v>
      </c>
      <c r="G5" s="52"/>
      <c r="H5" s="52" t="s">
        <v>8</v>
      </c>
      <c r="I5" s="52"/>
      <c r="J5" s="52"/>
      <c r="K5" s="52" t="s">
        <v>9</v>
      </c>
      <c r="L5" s="52" t="s">
        <v>2</v>
      </c>
      <c r="M5" s="29"/>
      <c r="N5" s="29"/>
      <c r="O5" s="29"/>
    </row>
    <row r="6" spans="1:15" s="30" customFormat="1" ht="30.75" customHeight="1" x14ac:dyDescent="0.2">
      <c r="A6" s="52"/>
      <c r="B6" s="52"/>
      <c r="C6" s="61"/>
      <c r="D6" s="62"/>
      <c r="E6" s="52"/>
      <c r="F6" s="53" t="s">
        <v>3</v>
      </c>
      <c r="G6" s="55" t="s">
        <v>16</v>
      </c>
      <c r="H6" s="53" t="s">
        <v>4</v>
      </c>
      <c r="I6" s="50" t="s">
        <v>19</v>
      </c>
      <c r="J6" s="50" t="s">
        <v>17</v>
      </c>
      <c r="K6" s="52"/>
      <c r="L6" s="52"/>
      <c r="M6" s="29"/>
      <c r="N6" s="29"/>
      <c r="O6" s="29"/>
    </row>
    <row r="7" spans="1:15" s="30" customFormat="1" ht="90" customHeight="1" x14ac:dyDescent="0.2">
      <c r="A7" s="52"/>
      <c r="B7" s="52"/>
      <c r="C7" s="61"/>
      <c r="D7" s="62"/>
      <c r="E7" s="52"/>
      <c r="F7" s="54"/>
      <c r="G7" s="56"/>
      <c r="H7" s="57"/>
      <c r="I7" s="51"/>
      <c r="J7" s="51"/>
      <c r="K7" s="52"/>
      <c r="L7" s="52"/>
      <c r="M7" s="29"/>
      <c r="N7" s="29"/>
      <c r="O7" s="29"/>
    </row>
    <row r="8" spans="1:15" s="31" customFormat="1" ht="175.5" customHeight="1" x14ac:dyDescent="0.2">
      <c r="A8" s="13">
        <v>1</v>
      </c>
      <c r="B8" s="14" t="s">
        <v>41</v>
      </c>
      <c r="C8" s="15">
        <v>360730.84</v>
      </c>
      <c r="D8" s="15">
        <v>385982</v>
      </c>
      <c r="E8" s="13" t="s">
        <v>12</v>
      </c>
      <c r="F8" s="45" t="s">
        <v>42</v>
      </c>
      <c r="G8" s="15">
        <v>374151</v>
      </c>
      <c r="H8" s="45" t="str">
        <f t="shared" ref="H8:H27" si="0">F8</f>
        <v>หจก.เปรมศรี 2000</v>
      </c>
      <c r="I8" s="15">
        <f>ROUND((J8*100)/107,2)</f>
        <v>349673.83</v>
      </c>
      <c r="J8" s="15">
        <f t="shared" ref="J8:J27" si="1">G8</f>
        <v>374151</v>
      </c>
      <c r="K8" s="13" t="s">
        <v>10</v>
      </c>
      <c r="L8" s="26" t="s">
        <v>43</v>
      </c>
    </row>
    <row r="9" spans="1:15" s="31" customFormat="1" ht="178.5" customHeight="1" x14ac:dyDescent="0.2">
      <c r="A9" s="13">
        <v>2</v>
      </c>
      <c r="B9" s="14" t="s">
        <v>44</v>
      </c>
      <c r="C9" s="15">
        <v>360126.17</v>
      </c>
      <c r="D9" s="15">
        <v>385335</v>
      </c>
      <c r="E9" s="13" t="s">
        <v>12</v>
      </c>
      <c r="F9" s="43" t="s">
        <v>45</v>
      </c>
      <c r="G9" s="15">
        <v>373579</v>
      </c>
      <c r="H9" s="43" t="str">
        <f t="shared" si="0"/>
        <v>หจก. ปิยชาติ คอนสตรัคชั่น</v>
      </c>
      <c r="I9" s="15">
        <f t="shared" ref="I9:I27" si="2">ROUND((J9*100)/107,2)</f>
        <v>349139.25</v>
      </c>
      <c r="J9" s="15">
        <f t="shared" si="1"/>
        <v>373579</v>
      </c>
      <c r="K9" s="13" t="s">
        <v>10</v>
      </c>
      <c r="L9" s="26" t="s">
        <v>46</v>
      </c>
    </row>
    <row r="10" spans="1:15" s="31" customFormat="1" ht="182.25" customHeight="1" x14ac:dyDescent="0.2">
      <c r="A10" s="13">
        <v>3</v>
      </c>
      <c r="B10" s="14" t="s">
        <v>47</v>
      </c>
      <c r="C10" s="15">
        <v>172540.19</v>
      </c>
      <c r="D10" s="15">
        <v>184618</v>
      </c>
      <c r="E10" s="13" t="s">
        <v>12</v>
      </c>
      <c r="F10" s="43" t="s">
        <v>33</v>
      </c>
      <c r="G10" s="15">
        <v>178978</v>
      </c>
      <c r="H10" s="43" t="str">
        <f t="shared" si="0"/>
        <v>บจก.เอสดี. วอเตอร์</v>
      </c>
      <c r="I10" s="15">
        <f t="shared" si="2"/>
        <v>167269.16</v>
      </c>
      <c r="J10" s="15">
        <f t="shared" si="1"/>
        <v>178978</v>
      </c>
      <c r="K10" s="13" t="s">
        <v>10</v>
      </c>
      <c r="L10" s="26" t="s">
        <v>48</v>
      </c>
    </row>
    <row r="11" spans="1:15" s="31" customFormat="1" ht="255" customHeight="1" x14ac:dyDescent="0.2">
      <c r="A11" s="13">
        <v>4</v>
      </c>
      <c r="B11" s="14" t="s">
        <v>49</v>
      </c>
      <c r="C11" s="15">
        <v>217355.14</v>
      </c>
      <c r="D11" s="15">
        <v>232570</v>
      </c>
      <c r="E11" s="13" t="s">
        <v>12</v>
      </c>
      <c r="F11" s="42" t="s">
        <v>50</v>
      </c>
      <c r="G11" s="15">
        <v>225441</v>
      </c>
      <c r="H11" s="42" t="str">
        <f t="shared" si="0"/>
        <v>บจก.กัญญาวัฒน์2020</v>
      </c>
      <c r="I11" s="15">
        <f t="shared" si="2"/>
        <v>210692.52</v>
      </c>
      <c r="J11" s="15">
        <f t="shared" si="1"/>
        <v>225441</v>
      </c>
      <c r="K11" s="13" t="s">
        <v>10</v>
      </c>
      <c r="L11" s="26" t="s">
        <v>51</v>
      </c>
    </row>
    <row r="12" spans="1:15" s="31" customFormat="1" ht="198" customHeight="1" x14ac:dyDescent="0.2">
      <c r="A12" s="13">
        <v>5</v>
      </c>
      <c r="B12" s="14" t="s">
        <v>52</v>
      </c>
      <c r="C12" s="15">
        <v>30000</v>
      </c>
      <c r="D12" s="15">
        <v>32100</v>
      </c>
      <c r="E12" s="13" t="s">
        <v>12</v>
      </c>
      <c r="F12" s="44" t="s">
        <v>53</v>
      </c>
      <c r="G12" s="15">
        <v>32100</v>
      </c>
      <c r="H12" s="44" t="str">
        <f t="shared" si="0"/>
        <v>บจก.เอเซียน เอเลเวเตอร์</v>
      </c>
      <c r="I12" s="15">
        <f t="shared" si="2"/>
        <v>30000</v>
      </c>
      <c r="J12" s="15">
        <f t="shared" si="1"/>
        <v>32100</v>
      </c>
      <c r="K12" s="13" t="s">
        <v>10</v>
      </c>
      <c r="L12" s="26" t="s">
        <v>54</v>
      </c>
    </row>
    <row r="13" spans="1:15" s="31" customFormat="1" ht="199.5" customHeight="1" x14ac:dyDescent="0.2">
      <c r="A13" s="13">
        <v>6</v>
      </c>
      <c r="B13" s="14" t="s">
        <v>55</v>
      </c>
      <c r="C13" s="15">
        <v>83828.039999999994</v>
      </c>
      <c r="D13" s="15">
        <v>89696</v>
      </c>
      <c r="E13" s="13" t="s">
        <v>12</v>
      </c>
      <c r="F13" s="46" t="s">
        <v>26</v>
      </c>
      <c r="G13" s="15">
        <v>86939</v>
      </c>
      <c r="H13" s="46" t="str">
        <f t="shared" si="0"/>
        <v>หจก.ปิยชาติ คอนสตรัคชั่น</v>
      </c>
      <c r="I13" s="15">
        <f t="shared" si="2"/>
        <v>81251.399999999994</v>
      </c>
      <c r="J13" s="15">
        <f t="shared" si="1"/>
        <v>86939</v>
      </c>
      <c r="K13" s="13" t="s">
        <v>10</v>
      </c>
      <c r="L13" s="26" t="s">
        <v>56</v>
      </c>
    </row>
    <row r="14" spans="1:15" s="31" customFormat="1" ht="199.5" customHeight="1" x14ac:dyDescent="0.2">
      <c r="A14" s="13">
        <v>7</v>
      </c>
      <c r="B14" s="14" t="s">
        <v>57</v>
      </c>
      <c r="C14" s="15">
        <v>189606.54</v>
      </c>
      <c r="D14" s="15">
        <v>202879</v>
      </c>
      <c r="E14" s="13" t="s">
        <v>12</v>
      </c>
      <c r="F14" s="46" t="s">
        <v>58</v>
      </c>
      <c r="G14" s="15">
        <v>196777</v>
      </c>
      <c r="H14" s="46" t="str">
        <f t="shared" si="0"/>
        <v>หจก.พงษ์ตะวัน การโยธา</v>
      </c>
      <c r="I14" s="15">
        <f t="shared" si="2"/>
        <v>183903.74</v>
      </c>
      <c r="J14" s="15">
        <f t="shared" si="1"/>
        <v>196777</v>
      </c>
      <c r="K14" s="13" t="s">
        <v>10</v>
      </c>
      <c r="L14" s="26" t="s">
        <v>59</v>
      </c>
    </row>
    <row r="15" spans="1:15" s="31" customFormat="1" ht="199.5" customHeight="1" x14ac:dyDescent="0.2">
      <c r="A15" s="13">
        <v>8</v>
      </c>
      <c r="B15" s="14" t="s">
        <v>60</v>
      </c>
      <c r="C15" s="15">
        <v>131543.93</v>
      </c>
      <c r="D15" s="15">
        <v>150752</v>
      </c>
      <c r="E15" s="13" t="s">
        <v>12</v>
      </c>
      <c r="F15" s="46" t="s">
        <v>34</v>
      </c>
      <c r="G15" s="15">
        <v>136471</v>
      </c>
      <c r="H15" s="46" t="str">
        <f t="shared" si="0"/>
        <v>บจก.เจริญพาณิชย์การช่าง</v>
      </c>
      <c r="I15" s="15">
        <f t="shared" si="2"/>
        <v>127542.99</v>
      </c>
      <c r="J15" s="15">
        <f t="shared" si="1"/>
        <v>136471</v>
      </c>
      <c r="K15" s="13" t="s">
        <v>10</v>
      </c>
      <c r="L15" s="26" t="s">
        <v>61</v>
      </c>
    </row>
    <row r="16" spans="1:15" s="31" customFormat="1" ht="168" customHeight="1" x14ac:dyDescent="0.2">
      <c r="A16" s="13">
        <v>9</v>
      </c>
      <c r="B16" s="14" t="s">
        <v>62</v>
      </c>
      <c r="C16" s="15">
        <v>267577.57</v>
      </c>
      <c r="D16" s="15">
        <v>286308</v>
      </c>
      <c r="E16" s="13" t="s">
        <v>12</v>
      </c>
      <c r="F16" s="46" t="s">
        <v>63</v>
      </c>
      <c r="G16" s="15">
        <v>277271</v>
      </c>
      <c r="H16" s="46" t="str">
        <f t="shared" si="0"/>
        <v>บจก.บุญพิศลย์ การช่าง</v>
      </c>
      <c r="I16" s="15">
        <f t="shared" si="2"/>
        <v>259131.78</v>
      </c>
      <c r="J16" s="15">
        <f t="shared" si="1"/>
        <v>277271</v>
      </c>
      <c r="K16" s="13" t="s">
        <v>10</v>
      </c>
      <c r="L16" s="26" t="s">
        <v>64</v>
      </c>
    </row>
    <row r="17" spans="1:12" s="31" customFormat="1" ht="154.5" customHeight="1" x14ac:dyDescent="0.2">
      <c r="A17" s="13">
        <v>10</v>
      </c>
      <c r="B17" s="14" t="s">
        <v>65</v>
      </c>
      <c r="C17" s="15">
        <v>233589.72</v>
      </c>
      <c r="D17" s="15">
        <v>249941</v>
      </c>
      <c r="E17" s="13" t="s">
        <v>12</v>
      </c>
      <c r="F17" s="47" t="s">
        <v>63</v>
      </c>
      <c r="G17" s="15">
        <v>242199</v>
      </c>
      <c r="H17" s="47" t="str">
        <f t="shared" si="0"/>
        <v>บจก.บุญพิศลย์ การช่าง</v>
      </c>
      <c r="I17" s="15">
        <f t="shared" si="2"/>
        <v>226354.21</v>
      </c>
      <c r="J17" s="15">
        <f t="shared" si="1"/>
        <v>242199</v>
      </c>
      <c r="K17" s="13" t="s">
        <v>10</v>
      </c>
      <c r="L17" s="26" t="s">
        <v>66</v>
      </c>
    </row>
    <row r="18" spans="1:12" s="31" customFormat="1" ht="184.5" customHeight="1" x14ac:dyDescent="0.2">
      <c r="A18" s="13">
        <v>11</v>
      </c>
      <c r="B18" s="14" t="s">
        <v>67</v>
      </c>
      <c r="C18" s="15">
        <v>160459.81</v>
      </c>
      <c r="D18" s="15">
        <v>171692</v>
      </c>
      <c r="E18" s="13" t="s">
        <v>12</v>
      </c>
      <c r="F18" s="48" t="s">
        <v>68</v>
      </c>
      <c r="G18" s="15">
        <v>166487</v>
      </c>
      <c r="H18" s="48" t="str">
        <f t="shared" si="0"/>
        <v>หจก.การประปานานา</v>
      </c>
      <c r="I18" s="15">
        <f t="shared" si="2"/>
        <v>155595.32999999999</v>
      </c>
      <c r="J18" s="15">
        <f t="shared" si="1"/>
        <v>166487</v>
      </c>
      <c r="K18" s="13" t="s">
        <v>10</v>
      </c>
      <c r="L18" s="26" t="s">
        <v>69</v>
      </c>
    </row>
    <row r="19" spans="1:12" s="31" customFormat="1" ht="154.5" customHeight="1" x14ac:dyDescent="0.2">
      <c r="A19" s="13">
        <v>12</v>
      </c>
      <c r="B19" s="14" t="s">
        <v>72</v>
      </c>
      <c r="C19" s="15">
        <v>405457.94</v>
      </c>
      <c r="D19" s="15">
        <v>433840</v>
      </c>
      <c r="E19" s="13" t="s">
        <v>12</v>
      </c>
      <c r="F19" s="48" t="s">
        <v>29</v>
      </c>
      <c r="G19" s="15">
        <v>420563</v>
      </c>
      <c r="H19" s="48" t="str">
        <f t="shared" si="0"/>
        <v>หจก.เพชรธนพัทธ์ วิศวกรรม</v>
      </c>
      <c r="I19" s="15">
        <f t="shared" si="2"/>
        <v>393049.53</v>
      </c>
      <c r="J19" s="15">
        <f t="shared" si="1"/>
        <v>420563</v>
      </c>
      <c r="K19" s="13" t="s">
        <v>10</v>
      </c>
      <c r="L19" s="26" t="s">
        <v>73</v>
      </c>
    </row>
    <row r="20" spans="1:12" s="31" customFormat="1" ht="154.5" customHeight="1" x14ac:dyDescent="0.2">
      <c r="A20" s="13">
        <v>13</v>
      </c>
      <c r="B20" s="14" t="s">
        <v>74</v>
      </c>
      <c r="C20" s="15">
        <v>145968.22</v>
      </c>
      <c r="D20" s="15">
        <v>156186</v>
      </c>
      <c r="E20" s="13" t="s">
        <v>12</v>
      </c>
      <c r="F20" s="47" t="s">
        <v>75</v>
      </c>
      <c r="G20" s="15">
        <v>151454</v>
      </c>
      <c r="H20" s="47" t="str">
        <f t="shared" si="0"/>
        <v>หจก.ทรัพย์ไพศาล วอเตอร์</v>
      </c>
      <c r="I20" s="15">
        <f t="shared" si="2"/>
        <v>141545.79</v>
      </c>
      <c r="J20" s="15">
        <f t="shared" si="1"/>
        <v>151454</v>
      </c>
      <c r="K20" s="13" t="s">
        <v>10</v>
      </c>
      <c r="L20" s="26" t="s">
        <v>76</v>
      </c>
    </row>
    <row r="21" spans="1:12" s="31" customFormat="1" ht="154.5" customHeight="1" x14ac:dyDescent="0.2">
      <c r="A21" s="13">
        <v>14</v>
      </c>
      <c r="B21" s="14" t="s">
        <v>77</v>
      </c>
      <c r="C21" s="15">
        <v>166633.64000000001</v>
      </c>
      <c r="D21" s="15">
        <v>178298</v>
      </c>
      <c r="E21" s="13" t="s">
        <v>12</v>
      </c>
      <c r="F21" s="47" t="s">
        <v>78</v>
      </c>
      <c r="G21" s="15">
        <v>172666</v>
      </c>
      <c r="H21" s="47" t="str">
        <f t="shared" si="0"/>
        <v>บจก.กัญญาวัฒน์ 2020</v>
      </c>
      <c r="I21" s="15">
        <f t="shared" si="2"/>
        <v>161370.09</v>
      </c>
      <c r="J21" s="15">
        <f t="shared" si="1"/>
        <v>172666</v>
      </c>
      <c r="K21" s="13" t="s">
        <v>10</v>
      </c>
      <c r="L21" s="26" t="s">
        <v>79</v>
      </c>
    </row>
    <row r="22" spans="1:12" s="31" customFormat="1" ht="154.5" customHeight="1" x14ac:dyDescent="0.2">
      <c r="A22" s="13">
        <v>15</v>
      </c>
      <c r="B22" s="14" t="s">
        <v>80</v>
      </c>
      <c r="C22" s="15">
        <v>191152.34</v>
      </c>
      <c r="D22" s="15">
        <v>204533</v>
      </c>
      <c r="E22" s="13" t="s">
        <v>12</v>
      </c>
      <c r="F22" s="47" t="s">
        <v>37</v>
      </c>
      <c r="G22" s="15">
        <v>198222</v>
      </c>
      <c r="H22" s="47" t="str">
        <f t="shared" si="0"/>
        <v>หจก.ทิพย์นารา</v>
      </c>
      <c r="I22" s="15">
        <f t="shared" si="2"/>
        <v>185254.21</v>
      </c>
      <c r="J22" s="15">
        <f t="shared" si="1"/>
        <v>198222</v>
      </c>
      <c r="K22" s="13" t="s">
        <v>10</v>
      </c>
      <c r="L22" s="26" t="s">
        <v>81</v>
      </c>
    </row>
    <row r="23" spans="1:12" s="31" customFormat="1" ht="192" customHeight="1" x14ac:dyDescent="0.2">
      <c r="A23" s="13">
        <v>16</v>
      </c>
      <c r="B23" s="14" t="s">
        <v>82</v>
      </c>
      <c r="C23" s="15">
        <v>237819.63</v>
      </c>
      <c r="D23" s="15">
        <v>254467</v>
      </c>
      <c r="E23" s="13" t="s">
        <v>12</v>
      </c>
      <c r="F23" s="47" t="s">
        <v>83</v>
      </c>
      <c r="G23" s="15">
        <v>246647</v>
      </c>
      <c r="H23" s="47" t="str">
        <f t="shared" si="0"/>
        <v>หจก.นาดา วิศวกรรม</v>
      </c>
      <c r="I23" s="15">
        <f t="shared" si="2"/>
        <v>230511.21</v>
      </c>
      <c r="J23" s="15">
        <f t="shared" si="1"/>
        <v>246647</v>
      </c>
      <c r="K23" s="13" t="s">
        <v>10</v>
      </c>
      <c r="L23" s="26" t="s">
        <v>84</v>
      </c>
    </row>
    <row r="24" spans="1:12" s="31" customFormat="1" ht="192" customHeight="1" x14ac:dyDescent="0.2">
      <c r="A24" s="13">
        <v>17</v>
      </c>
      <c r="B24" s="14" t="s">
        <v>85</v>
      </c>
      <c r="C24" s="15">
        <v>174970.09</v>
      </c>
      <c r="D24" s="15">
        <v>187218</v>
      </c>
      <c r="E24" s="13" t="s">
        <v>12</v>
      </c>
      <c r="F24" s="47" t="s">
        <v>38</v>
      </c>
      <c r="G24" s="15">
        <v>181564</v>
      </c>
      <c r="H24" s="47" t="str">
        <f t="shared" si="0"/>
        <v>หจก.ชลณัฏฐ์ การช่าง</v>
      </c>
      <c r="I24" s="15">
        <f t="shared" si="2"/>
        <v>169685.98</v>
      </c>
      <c r="J24" s="15">
        <f t="shared" si="1"/>
        <v>181564</v>
      </c>
      <c r="K24" s="13" t="s">
        <v>10</v>
      </c>
      <c r="L24" s="26" t="s">
        <v>86</v>
      </c>
    </row>
    <row r="25" spans="1:12" s="31" customFormat="1" ht="192" customHeight="1" x14ac:dyDescent="0.2">
      <c r="A25" s="13">
        <v>18</v>
      </c>
      <c r="B25" s="14" t="s">
        <v>87</v>
      </c>
      <c r="C25" s="15">
        <v>357429.91</v>
      </c>
      <c r="D25" s="15">
        <v>382450</v>
      </c>
      <c r="E25" s="13" t="s">
        <v>12</v>
      </c>
      <c r="F25" s="47" t="s">
        <v>88</v>
      </c>
      <c r="G25" s="15">
        <v>370950</v>
      </c>
      <c r="H25" s="47" t="str">
        <f t="shared" si="0"/>
        <v>หจก.สุวัฒนาคอนสตรัคชั่น</v>
      </c>
      <c r="I25" s="15">
        <f t="shared" si="2"/>
        <v>346682.24</v>
      </c>
      <c r="J25" s="15">
        <f t="shared" si="1"/>
        <v>370950</v>
      </c>
      <c r="K25" s="13" t="s">
        <v>10</v>
      </c>
      <c r="L25" s="26" t="s">
        <v>89</v>
      </c>
    </row>
    <row r="26" spans="1:12" s="31" customFormat="1" ht="192" customHeight="1" x14ac:dyDescent="0.2">
      <c r="A26" s="13">
        <v>19</v>
      </c>
      <c r="B26" s="14" t="s">
        <v>92</v>
      </c>
      <c r="C26" s="15">
        <v>400225.23</v>
      </c>
      <c r="D26" s="15">
        <v>428241</v>
      </c>
      <c r="E26" s="13" t="s">
        <v>12</v>
      </c>
      <c r="F26" s="48" t="s">
        <v>33</v>
      </c>
      <c r="G26" s="15">
        <v>415358</v>
      </c>
      <c r="H26" s="48" t="str">
        <f t="shared" si="0"/>
        <v>บจก.เอสดี. วอเตอร์</v>
      </c>
      <c r="I26" s="15">
        <f t="shared" si="2"/>
        <v>388185.05</v>
      </c>
      <c r="J26" s="15">
        <f t="shared" si="1"/>
        <v>415358</v>
      </c>
      <c r="K26" s="13" t="s">
        <v>10</v>
      </c>
      <c r="L26" s="26" t="s">
        <v>93</v>
      </c>
    </row>
    <row r="27" spans="1:12" s="31" customFormat="1" ht="192" customHeight="1" x14ac:dyDescent="0.2">
      <c r="A27" s="13">
        <v>20</v>
      </c>
      <c r="B27" s="14" t="s">
        <v>94</v>
      </c>
      <c r="C27" s="15">
        <v>265542.06</v>
      </c>
      <c r="D27" s="15">
        <v>284130</v>
      </c>
      <c r="E27" s="13" t="s">
        <v>12</v>
      </c>
      <c r="F27" s="48" t="s">
        <v>95</v>
      </c>
      <c r="G27" s="15">
        <v>275401</v>
      </c>
      <c r="H27" s="48" t="str">
        <f t="shared" si="0"/>
        <v>บจก.พงษดา</v>
      </c>
      <c r="I27" s="15">
        <f t="shared" si="2"/>
        <v>257384.11</v>
      </c>
      <c r="J27" s="15">
        <f t="shared" si="1"/>
        <v>275401</v>
      </c>
      <c r="K27" s="13" t="s">
        <v>10</v>
      </c>
      <c r="L27" s="26" t="s">
        <v>96</v>
      </c>
    </row>
    <row r="28" spans="1:12" ht="35.25" customHeight="1" x14ac:dyDescent="0.55000000000000004">
      <c r="A28" s="17"/>
      <c r="B28" s="18"/>
      <c r="C28" s="19"/>
      <c r="D28" s="19"/>
      <c r="E28" s="17"/>
      <c r="F28" s="12"/>
      <c r="G28" s="20"/>
      <c r="H28" s="12"/>
      <c r="I28" s="21">
        <f>SUM(I8:I27)</f>
        <v>4414222.42</v>
      </c>
      <c r="J28" s="21">
        <f>SUM(J8:J27)</f>
        <v>4723218</v>
      </c>
      <c r="K28" s="39"/>
      <c r="L28" s="49"/>
    </row>
    <row r="29" spans="1:12" ht="39" customHeight="1" x14ac:dyDescent="0.55000000000000004">
      <c r="A29" s="17"/>
      <c r="B29" s="12" t="s">
        <v>28</v>
      </c>
      <c r="C29" s="23"/>
      <c r="D29" s="19"/>
      <c r="E29" s="17"/>
      <c r="F29" s="12"/>
      <c r="G29" s="20"/>
      <c r="H29" s="12"/>
      <c r="I29" s="12"/>
      <c r="J29" s="21"/>
      <c r="K29" s="39"/>
      <c r="L29" s="49"/>
    </row>
    <row r="30" spans="1:12" ht="17.25" customHeight="1" x14ac:dyDescent="0.55000000000000004">
      <c r="A30" s="17"/>
      <c r="B30" s="18"/>
      <c r="C30" s="23"/>
      <c r="D30" s="25"/>
      <c r="E30" s="17"/>
      <c r="F30" s="12"/>
      <c r="G30" s="20"/>
      <c r="H30" s="12"/>
      <c r="I30" s="12"/>
      <c r="J30" s="24"/>
      <c r="K30" s="12"/>
      <c r="L30" s="22"/>
    </row>
    <row r="31" spans="1:12" ht="36" x14ac:dyDescent="0.55000000000000004">
      <c r="A31" s="17"/>
      <c r="B31" s="12"/>
      <c r="C31" s="17" t="s">
        <v>13</v>
      </c>
      <c r="D31" s="25"/>
      <c r="E31" s="17"/>
      <c r="F31" s="12"/>
      <c r="G31" s="20"/>
      <c r="H31" s="12"/>
      <c r="I31" s="12"/>
      <c r="J31" s="24"/>
      <c r="K31" s="12"/>
      <c r="L31" s="22"/>
    </row>
    <row r="32" spans="1:12" ht="51.75" customHeight="1" x14ac:dyDescent="0.55000000000000004">
      <c r="A32" s="17"/>
      <c r="B32" s="12"/>
      <c r="C32" s="12"/>
      <c r="D32" s="25"/>
      <c r="E32" s="17"/>
      <c r="F32" s="12"/>
      <c r="G32" s="20"/>
      <c r="H32" s="12"/>
      <c r="I32" s="12"/>
      <c r="J32" s="24"/>
      <c r="K32" s="12"/>
      <c r="L32" s="22"/>
    </row>
    <row r="33" spans="1:15" ht="36" customHeight="1" x14ac:dyDescent="0.55000000000000004">
      <c r="A33" s="17"/>
      <c r="B33" s="12"/>
      <c r="C33" s="17" t="s">
        <v>35</v>
      </c>
      <c r="D33" s="25"/>
      <c r="E33" s="17"/>
      <c r="F33" s="12"/>
      <c r="G33" s="20"/>
      <c r="H33" s="12"/>
      <c r="I33" s="12"/>
      <c r="J33" s="24"/>
      <c r="K33" s="12"/>
      <c r="L33" s="22"/>
    </row>
    <row r="34" spans="1:15" ht="36" customHeight="1" x14ac:dyDescent="0.55000000000000004">
      <c r="A34" s="17"/>
      <c r="B34" s="12"/>
      <c r="C34" s="17" t="s">
        <v>36</v>
      </c>
      <c r="D34" s="25"/>
      <c r="E34" s="17"/>
      <c r="F34" s="12"/>
      <c r="G34" s="20"/>
      <c r="H34" s="12"/>
      <c r="I34" s="12"/>
      <c r="J34" s="24"/>
      <c r="K34" s="12"/>
      <c r="L34" s="22"/>
    </row>
    <row r="35" spans="1:15" ht="36" customHeight="1" x14ac:dyDescent="0.55000000000000004">
      <c r="A35" s="17"/>
      <c r="B35" s="12"/>
      <c r="C35" s="17" t="s">
        <v>25</v>
      </c>
      <c r="D35" s="25"/>
      <c r="E35" s="17"/>
      <c r="F35" s="12"/>
      <c r="G35" s="20"/>
      <c r="H35" s="12"/>
      <c r="I35" s="12"/>
      <c r="J35" s="24"/>
      <c r="K35" s="12"/>
      <c r="L35" s="22"/>
    </row>
    <row r="39" spans="1:15" x14ac:dyDescent="0.45">
      <c r="E39" s="27"/>
      <c r="G39" s="35"/>
      <c r="I39" s="34"/>
      <c r="J39" s="27"/>
      <c r="L39" s="27"/>
      <c r="M39" s="28"/>
      <c r="N39" s="28"/>
      <c r="O39" s="28"/>
    </row>
    <row r="40" spans="1:15" x14ac:dyDescent="0.45">
      <c r="E40" s="27"/>
      <c r="G40" s="35"/>
      <c r="I40" s="34"/>
      <c r="J40" s="27"/>
      <c r="L40" s="27"/>
      <c r="M40" s="28"/>
      <c r="N40" s="28"/>
      <c r="O40" s="28"/>
    </row>
    <row r="41" spans="1:15" x14ac:dyDescent="0.45">
      <c r="E41" s="27"/>
      <c r="G41" s="35"/>
      <c r="I41" s="34"/>
      <c r="J41" s="27"/>
      <c r="L41" s="27"/>
      <c r="M41" s="28"/>
      <c r="N41" s="28"/>
      <c r="O41" s="28"/>
    </row>
    <row r="42" spans="1:15" x14ac:dyDescent="0.45">
      <c r="E42" s="35"/>
      <c r="G42" s="34"/>
      <c r="J42" s="27"/>
      <c r="K42" s="28"/>
      <c r="L42" s="28"/>
      <c r="M42" s="28"/>
      <c r="N42" s="28"/>
      <c r="O42" s="28"/>
    </row>
    <row r="43" spans="1:15" x14ac:dyDescent="0.45">
      <c r="E43" s="35"/>
      <c r="G43" s="34"/>
      <c r="J43" s="27"/>
      <c r="K43" s="28"/>
      <c r="L43" s="28"/>
      <c r="M43" s="28"/>
      <c r="N43" s="28"/>
      <c r="O43" s="28"/>
    </row>
    <row r="44" spans="1:15" x14ac:dyDescent="0.45">
      <c r="E44" s="35"/>
      <c r="G44" s="27"/>
      <c r="H44" s="28"/>
      <c r="I44" s="28"/>
      <c r="J44" s="28"/>
      <c r="K44" s="28"/>
      <c r="L44" s="28"/>
      <c r="M44" s="28"/>
      <c r="N44" s="28"/>
      <c r="O44" s="28"/>
    </row>
    <row r="45" spans="1:15" x14ac:dyDescent="0.45">
      <c r="E45" s="35"/>
      <c r="G45" s="27"/>
      <c r="H45" s="28"/>
      <c r="I45" s="28"/>
      <c r="J45" s="28"/>
      <c r="K45" s="28"/>
      <c r="L45" s="28"/>
      <c r="M45" s="28"/>
      <c r="N45" s="28"/>
      <c r="O45" s="28"/>
    </row>
    <row r="46" spans="1:15" x14ac:dyDescent="0.45">
      <c r="E46" s="35"/>
      <c r="G46" s="27"/>
      <c r="H46" s="28"/>
      <c r="I46" s="28"/>
      <c r="J46" s="28"/>
      <c r="K46" s="28"/>
      <c r="L46" s="28"/>
      <c r="M46" s="28"/>
      <c r="N46" s="28"/>
      <c r="O46" s="28"/>
    </row>
    <row r="47" spans="1:15" x14ac:dyDescent="0.45">
      <c r="E47" s="35"/>
      <c r="G47" s="27"/>
      <c r="H47" s="28"/>
      <c r="I47" s="28"/>
      <c r="J47" s="28"/>
      <c r="K47" s="28"/>
      <c r="L47" s="28"/>
      <c r="M47" s="28"/>
      <c r="N47" s="28"/>
      <c r="O47" s="28"/>
    </row>
    <row r="48" spans="1:15" x14ac:dyDescent="0.45">
      <c r="G48" s="34"/>
      <c r="J48" s="27"/>
      <c r="K48" s="28"/>
      <c r="L48" s="28"/>
      <c r="M48" s="28"/>
      <c r="N48" s="28"/>
      <c r="O48" s="28"/>
    </row>
    <row r="49" spans="7:15" x14ac:dyDescent="0.45">
      <c r="G49" s="34"/>
      <c r="J49" s="27"/>
      <c r="K49" s="28"/>
      <c r="L49" s="28"/>
      <c r="M49" s="28"/>
      <c r="N49" s="28"/>
      <c r="O49" s="28"/>
    </row>
    <row r="50" spans="7:15" x14ac:dyDescent="0.45">
      <c r="G50" s="34"/>
      <c r="J50" s="27"/>
      <c r="K50" s="28"/>
      <c r="L50" s="28"/>
      <c r="M50" s="28"/>
      <c r="N50" s="28"/>
      <c r="O50" s="28"/>
    </row>
    <row r="51" spans="7:15" x14ac:dyDescent="0.45">
      <c r="G51" s="35"/>
      <c r="I51" s="34"/>
      <c r="J51" s="27"/>
      <c r="L51" s="27"/>
      <c r="M51" s="28"/>
      <c r="N51" s="28"/>
      <c r="O51" s="28"/>
    </row>
    <row r="52" spans="7:15" x14ac:dyDescent="0.45">
      <c r="G52" s="35"/>
      <c r="I52" s="34"/>
      <c r="J52" s="27"/>
      <c r="L52" s="27"/>
      <c r="M52" s="28"/>
      <c r="N52" s="28"/>
      <c r="O52" s="28"/>
    </row>
    <row r="53" spans="7:15" x14ac:dyDescent="0.45">
      <c r="G53" s="35"/>
      <c r="I53" s="34"/>
      <c r="J53" s="27"/>
      <c r="L53" s="27"/>
      <c r="M53" s="28"/>
      <c r="N53" s="28"/>
      <c r="O53" s="28"/>
    </row>
    <row r="54" spans="7:15" x14ac:dyDescent="0.45">
      <c r="G54" s="35"/>
      <c r="I54" s="34"/>
      <c r="J54" s="27"/>
      <c r="L54" s="27"/>
      <c r="M54" s="28"/>
      <c r="N54" s="28"/>
      <c r="O54" s="28"/>
    </row>
  </sheetData>
  <mergeCells count="18"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  <mergeCell ref="F6:F7"/>
    <mergeCell ref="G6:G7"/>
    <mergeCell ref="H6:H7"/>
    <mergeCell ref="J6:J7"/>
  </mergeCells>
  <printOptions horizontalCentered="1"/>
  <pageMargins left="7.8740157480315001E-2" right="0" top="0.196850393700787" bottom="0.196850393700787" header="0.196850393700787" footer="0.196850393700787"/>
  <pageSetup paperSize="9" scale="35" fitToHeight="0" orientation="landscape" r:id="rId1"/>
  <headerFooter>
    <oddFooter>Page &amp;P of &amp;N</oddFooter>
  </headerFooter>
  <rowBreaks count="1" manualBreakCount="1">
    <brk id="26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9"/>
  <sheetViews>
    <sheetView view="pageBreakPreview" zoomScale="60" workbookViewId="0">
      <pane ySplit="7" topLeftCell="A9" activePane="bottomLeft" state="frozen"/>
      <selection pane="bottomLeft" activeCell="I11" sqref="I11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39.42578125" style="3" customWidth="1"/>
    <col min="7" max="7" width="27.42578125" style="6" customWidth="1"/>
    <col min="8" max="8" width="39.85546875" style="3" customWidth="1"/>
    <col min="9" max="9" width="29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58" t="str">
        <f>'เฉพาะเจาะจง '!A1:L1</f>
        <v>สรุปผลการดำเนินการจัดซื้อจัดจ้างในรอบเดือน มกราคม พ.ศ.2567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5" ht="36" x14ac:dyDescent="0.55000000000000004">
      <c r="A2" s="58" t="str">
        <f>'เฉพาะเจาะจง '!A2:L2</f>
        <v>สำนักงานประปาสาขาสุวรรณภูมิ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5" ht="36" x14ac:dyDescent="0.55000000000000004">
      <c r="A3" s="59" t="str">
        <f>'เฉพาะเจาะจง '!A3:L3</f>
        <v>วันที่ 1 กุมภาพันธ์ 2567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5" ht="36" x14ac:dyDescent="0.55000000000000004">
      <c r="A4" s="60" t="s">
        <v>18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5" s="9" customFormat="1" ht="42" customHeight="1" x14ac:dyDescent="0.2">
      <c r="A5" s="52" t="s">
        <v>1</v>
      </c>
      <c r="B5" s="52" t="s">
        <v>5</v>
      </c>
      <c r="C5" s="61" t="s">
        <v>14</v>
      </c>
      <c r="D5" s="61" t="s">
        <v>15</v>
      </c>
      <c r="E5" s="52" t="s">
        <v>6</v>
      </c>
      <c r="F5" s="52" t="s">
        <v>7</v>
      </c>
      <c r="G5" s="52"/>
      <c r="H5" s="52" t="s">
        <v>8</v>
      </c>
      <c r="I5" s="52"/>
      <c r="J5" s="52"/>
      <c r="K5" s="52" t="s">
        <v>9</v>
      </c>
      <c r="L5" s="52" t="s">
        <v>2</v>
      </c>
      <c r="M5" s="8"/>
      <c r="N5" s="8"/>
      <c r="O5" s="8"/>
    </row>
    <row r="6" spans="1:15" s="9" customFormat="1" ht="21" customHeight="1" x14ac:dyDescent="0.2">
      <c r="A6" s="52"/>
      <c r="B6" s="52"/>
      <c r="C6" s="61"/>
      <c r="D6" s="61"/>
      <c r="E6" s="52"/>
      <c r="F6" s="53" t="s">
        <v>3</v>
      </c>
      <c r="G6" s="55" t="s">
        <v>16</v>
      </c>
      <c r="H6" s="53" t="s">
        <v>4</v>
      </c>
      <c r="I6" s="50" t="s">
        <v>19</v>
      </c>
      <c r="J6" s="50" t="s">
        <v>17</v>
      </c>
      <c r="K6" s="52"/>
      <c r="L6" s="52"/>
      <c r="M6" s="8"/>
      <c r="N6" s="8"/>
      <c r="O6" s="8"/>
    </row>
    <row r="7" spans="1:15" s="9" customFormat="1" ht="99" customHeight="1" x14ac:dyDescent="0.2">
      <c r="A7" s="52"/>
      <c r="B7" s="52"/>
      <c r="C7" s="61"/>
      <c r="D7" s="61"/>
      <c r="E7" s="52"/>
      <c r="F7" s="54"/>
      <c r="G7" s="56"/>
      <c r="H7" s="57"/>
      <c r="I7" s="51"/>
      <c r="J7" s="51"/>
      <c r="K7" s="52"/>
      <c r="L7" s="52"/>
      <c r="M7" s="8"/>
      <c r="N7" s="8"/>
      <c r="O7" s="8"/>
    </row>
    <row r="8" spans="1:15" s="10" customFormat="1" ht="176.25" customHeight="1" x14ac:dyDescent="0.2">
      <c r="A8" s="13">
        <v>1</v>
      </c>
      <c r="B8" s="14" t="s">
        <v>70</v>
      </c>
      <c r="C8" s="15">
        <v>14018691.59</v>
      </c>
      <c r="D8" s="15">
        <v>13226423</v>
      </c>
      <c r="E8" s="46" t="s">
        <v>22</v>
      </c>
      <c r="F8" s="46" t="s">
        <v>26</v>
      </c>
      <c r="G8" s="15">
        <v>7896203</v>
      </c>
      <c r="H8" s="46" t="str">
        <f t="shared" ref="H8:H10" si="0">F8</f>
        <v>หจก.ปิยชาติ คอนสตรัคชั่น</v>
      </c>
      <c r="I8" s="15">
        <f t="shared" ref="I8:I10" si="1">(J8*100)/107</f>
        <v>7379628.9719626168</v>
      </c>
      <c r="J8" s="15">
        <f t="shared" ref="J8" si="2">G8</f>
        <v>7896203</v>
      </c>
      <c r="K8" s="13" t="s">
        <v>10</v>
      </c>
      <c r="L8" s="26" t="s">
        <v>71</v>
      </c>
    </row>
    <row r="9" spans="1:15" s="10" customFormat="1" ht="206.25" customHeight="1" x14ac:dyDescent="0.2">
      <c r="A9" s="13">
        <v>2</v>
      </c>
      <c r="B9" s="14" t="s">
        <v>97</v>
      </c>
      <c r="C9" s="15">
        <v>2802851.4</v>
      </c>
      <c r="D9" s="15">
        <v>2944739</v>
      </c>
      <c r="E9" s="48" t="s">
        <v>22</v>
      </c>
      <c r="F9" s="48" t="s">
        <v>31</v>
      </c>
      <c r="G9" s="15">
        <v>2080000</v>
      </c>
      <c r="H9" s="48" t="str">
        <f t="shared" si="0"/>
        <v>บจก.วงศ์เพชร ก่อสร้าง</v>
      </c>
      <c r="I9" s="15">
        <f t="shared" si="1"/>
        <v>1943925.2336448599</v>
      </c>
      <c r="J9" s="15">
        <f t="shared" ref="J9" si="3">G9</f>
        <v>2080000</v>
      </c>
      <c r="K9" s="13" t="s">
        <v>10</v>
      </c>
      <c r="L9" s="26" t="s">
        <v>98</v>
      </c>
    </row>
    <row r="10" spans="1:15" s="10" customFormat="1" ht="176.25" customHeight="1" x14ac:dyDescent="0.2">
      <c r="A10" s="13">
        <v>3</v>
      </c>
      <c r="B10" s="14" t="s">
        <v>99</v>
      </c>
      <c r="C10" s="15">
        <v>2803738.32</v>
      </c>
      <c r="D10" s="15">
        <v>2997129</v>
      </c>
      <c r="E10" s="46" t="s">
        <v>22</v>
      </c>
      <c r="F10" s="46" t="s">
        <v>27</v>
      </c>
      <c r="G10" s="15">
        <v>1559595</v>
      </c>
      <c r="H10" s="46" t="str">
        <f t="shared" si="0"/>
        <v>หจก.อินแอนด์ออนเซอร์วิส</v>
      </c>
      <c r="I10" s="15">
        <f t="shared" si="1"/>
        <v>1457565.4205607476</v>
      </c>
      <c r="J10" s="15">
        <f t="shared" ref="J10" si="4">G10</f>
        <v>1559595</v>
      </c>
      <c r="K10" s="13" t="s">
        <v>10</v>
      </c>
      <c r="L10" s="26" t="s">
        <v>100</v>
      </c>
    </row>
    <row r="11" spans="1:15" s="10" customFormat="1" ht="48.75" customHeight="1" x14ac:dyDescent="0.2">
      <c r="A11" s="39"/>
      <c r="B11" s="18"/>
      <c r="C11" s="19"/>
      <c r="D11" s="19"/>
      <c r="E11" s="40"/>
      <c r="F11" s="40"/>
      <c r="G11" s="19"/>
      <c r="H11" s="40"/>
      <c r="I11" s="21">
        <f>ROUNDDOWN(SUM(I8:I10),2)</f>
        <v>10781119.619999999</v>
      </c>
      <c r="J11" s="21">
        <f>SUM(J8:J10)</f>
        <v>11535798</v>
      </c>
      <c r="K11" s="40"/>
      <c r="L11" s="41"/>
    </row>
    <row r="12" spans="1:15" s="3" customFormat="1" ht="36" x14ac:dyDescent="0.55000000000000004">
      <c r="A12" s="17"/>
      <c r="B12" s="12" t="s">
        <v>28</v>
      </c>
      <c r="C12" s="23"/>
      <c r="D12" s="19"/>
      <c r="E12" s="17"/>
      <c r="F12" s="12"/>
      <c r="G12" s="20"/>
      <c r="H12" s="12"/>
      <c r="I12" s="12"/>
      <c r="J12" s="24"/>
      <c r="K12" s="12"/>
      <c r="L12" s="22"/>
    </row>
    <row r="13" spans="1:15" s="3" customFormat="1" ht="17.25" customHeight="1" x14ac:dyDescent="0.55000000000000004">
      <c r="A13" s="17"/>
      <c r="B13" s="12"/>
      <c r="C13" s="12"/>
      <c r="D13" s="25"/>
      <c r="E13" s="17"/>
      <c r="F13" s="12"/>
      <c r="G13" s="20"/>
      <c r="H13" s="12"/>
      <c r="I13" s="12"/>
      <c r="K13" s="12"/>
      <c r="L13" s="22"/>
    </row>
    <row r="14" spans="1:15" s="3" customFormat="1" ht="36" x14ac:dyDescent="0.55000000000000004">
      <c r="A14" s="17"/>
      <c r="B14" s="12"/>
      <c r="C14" s="17" t="s">
        <v>13</v>
      </c>
      <c r="D14" s="25"/>
      <c r="E14" s="17"/>
      <c r="F14" s="12"/>
      <c r="G14" s="20"/>
      <c r="H14" s="12"/>
      <c r="I14" s="12"/>
      <c r="J14" s="24"/>
      <c r="K14" s="12"/>
      <c r="L14" s="22"/>
    </row>
    <row r="15" spans="1:15" s="3" customFormat="1" ht="57" customHeight="1" x14ac:dyDescent="0.55000000000000004">
      <c r="A15" s="17"/>
      <c r="B15" s="12"/>
      <c r="C15" s="12"/>
      <c r="D15" s="25"/>
      <c r="E15" s="17"/>
      <c r="F15" s="12"/>
      <c r="G15" s="20"/>
      <c r="H15" s="12"/>
      <c r="I15" s="12"/>
      <c r="J15" s="24"/>
      <c r="K15" s="12"/>
      <c r="L15" s="22"/>
    </row>
    <row r="16" spans="1:15" s="3" customFormat="1" ht="38.25" customHeight="1" x14ac:dyDescent="0.55000000000000004">
      <c r="A16" s="17"/>
      <c r="B16" s="12"/>
      <c r="C16" s="17" t="s">
        <v>35</v>
      </c>
      <c r="D16" s="25"/>
      <c r="E16" s="17"/>
      <c r="F16" s="12"/>
      <c r="G16" s="20"/>
      <c r="H16" s="12"/>
      <c r="I16" s="12"/>
      <c r="J16" s="24"/>
      <c r="K16" s="12"/>
      <c r="L16" s="22"/>
    </row>
    <row r="17" spans="1:12" s="3" customFormat="1" ht="38.25" customHeight="1" x14ac:dyDescent="0.55000000000000004">
      <c r="A17" s="17"/>
      <c r="B17" s="12"/>
      <c r="C17" s="17" t="s">
        <v>36</v>
      </c>
      <c r="D17" s="25"/>
      <c r="E17" s="17"/>
      <c r="F17" s="12"/>
      <c r="G17" s="20"/>
      <c r="H17" s="12"/>
      <c r="I17" s="12"/>
      <c r="J17" s="24"/>
      <c r="K17" s="12"/>
      <c r="L17" s="22"/>
    </row>
    <row r="18" spans="1:12" s="3" customFormat="1" ht="38.25" customHeight="1" x14ac:dyDescent="0.55000000000000004">
      <c r="A18" s="17"/>
      <c r="B18" s="12"/>
      <c r="C18" s="17" t="s">
        <v>25</v>
      </c>
      <c r="D18" s="25"/>
      <c r="E18" s="17"/>
      <c r="F18" s="12"/>
      <c r="G18" s="20"/>
      <c r="H18" s="12"/>
      <c r="I18" s="12"/>
      <c r="J18" s="24"/>
      <c r="K18" s="12"/>
      <c r="L18" s="22"/>
    </row>
    <row r="19" spans="1:12" ht="36" x14ac:dyDescent="0.55000000000000004">
      <c r="A19" s="17"/>
      <c r="B19" s="12"/>
      <c r="C19" s="12"/>
      <c r="D19" s="25"/>
      <c r="E19" s="17"/>
      <c r="F19" s="12"/>
      <c r="G19" s="20"/>
      <c r="H19" s="12"/>
      <c r="I19" s="12"/>
      <c r="J19" s="24"/>
      <c r="K19" s="12"/>
      <c r="L19" s="22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rintOptions horizontalCentered="1"/>
  <pageMargins left="0.19685039370078741" right="0.19685039370078741" top="0.26" bottom="0.3" header="0.25" footer="0.16"/>
  <pageSetup paperSize="9" scale="3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"/>
  <sheetViews>
    <sheetView view="pageBreakPreview" zoomScale="40" zoomScaleSheetLayoutView="40" workbookViewId="0">
      <pane ySplit="7" topLeftCell="A8" activePane="bottomLeft" state="frozen"/>
      <selection pane="bottomLeft" activeCell="J9" sqref="J9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41" style="3" customWidth="1"/>
    <col min="7" max="7" width="25.85546875" style="6" customWidth="1"/>
    <col min="8" max="8" width="39.85546875" style="3" customWidth="1"/>
    <col min="9" max="9" width="26.5703125" style="3" customWidth="1"/>
    <col min="10" max="10" width="27.85546875" style="7" customWidth="1"/>
    <col min="11" max="11" width="25" style="3" customWidth="1"/>
    <col min="12" max="12" width="35.42578125" style="5" customWidth="1"/>
    <col min="13" max="15" width="9.140625" style="3"/>
    <col min="16" max="16384" width="9.140625" style="1"/>
  </cols>
  <sheetData>
    <row r="1" spans="1:15" ht="36" x14ac:dyDescent="0.55000000000000004">
      <c r="A1" s="58" t="str">
        <f>'ประกวด '!A1:L1</f>
        <v>สรุปผลการดำเนินการจัดซื้อจัดจ้างในรอบเดือน มกราคม พ.ศ.2567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5" ht="36" x14ac:dyDescent="0.55000000000000004">
      <c r="A2" s="58" t="str">
        <f>'ประกวด '!A2:L2</f>
        <v>สำนักงานประปาสาขาสุวรรณภูมิ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5" ht="36" x14ac:dyDescent="0.55000000000000004">
      <c r="A3" s="59" t="str">
        <f>'ประกวด '!A3:L3</f>
        <v>วันที่ 1 กุมภาพันธ์ 2567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5" ht="36" x14ac:dyDescent="0.55000000000000004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5" s="9" customFormat="1" ht="42" customHeight="1" x14ac:dyDescent="0.2">
      <c r="A5" s="52" t="s">
        <v>1</v>
      </c>
      <c r="B5" s="52" t="s">
        <v>5</v>
      </c>
      <c r="C5" s="61" t="s">
        <v>14</v>
      </c>
      <c r="D5" s="61" t="s">
        <v>15</v>
      </c>
      <c r="E5" s="52" t="s">
        <v>6</v>
      </c>
      <c r="F5" s="52" t="s">
        <v>7</v>
      </c>
      <c r="G5" s="52"/>
      <c r="H5" s="52" t="s">
        <v>8</v>
      </c>
      <c r="I5" s="52"/>
      <c r="J5" s="52"/>
      <c r="K5" s="52" t="s">
        <v>9</v>
      </c>
      <c r="L5" s="52" t="s">
        <v>2</v>
      </c>
      <c r="M5" s="8"/>
      <c r="N5" s="8"/>
      <c r="O5" s="8"/>
    </row>
    <row r="6" spans="1:15" s="9" customFormat="1" ht="57.75" customHeight="1" x14ac:dyDescent="0.2">
      <c r="A6" s="52"/>
      <c r="B6" s="52"/>
      <c r="C6" s="61"/>
      <c r="D6" s="61"/>
      <c r="E6" s="52"/>
      <c r="F6" s="53" t="s">
        <v>3</v>
      </c>
      <c r="G6" s="55" t="s">
        <v>16</v>
      </c>
      <c r="H6" s="53" t="s">
        <v>4</v>
      </c>
      <c r="I6" s="50" t="s">
        <v>23</v>
      </c>
      <c r="J6" s="50" t="s">
        <v>24</v>
      </c>
      <c r="K6" s="52"/>
      <c r="L6" s="52"/>
      <c r="M6" s="8"/>
      <c r="N6" s="8"/>
      <c r="O6" s="8"/>
    </row>
    <row r="7" spans="1:15" s="9" customFormat="1" ht="81.75" customHeight="1" x14ac:dyDescent="0.2">
      <c r="A7" s="52"/>
      <c r="B7" s="52"/>
      <c r="C7" s="61"/>
      <c r="D7" s="61"/>
      <c r="E7" s="52"/>
      <c r="F7" s="54"/>
      <c r="G7" s="56"/>
      <c r="H7" s="57"/>
      <c r="I7" s="51"/>
      <c r="J7" s="51"/>
      <c r="K7" s="52"/>
      <c r="L7" s="52"/>
      <c r="M7" s="8"/>
      <c r="N7" s="8"/>
      <c r="O7" s="8"/>
    </row>
    <row r="8" spans="1:15" s="11" customFormat="1" ht="195" customHeight="1" x14ac:dyDescent="0.2">
      <c r="A8" s="13">
        <v>1</v>
      </c>
      <c r="B8" s="14" t="s">
        <v>90</v>
      </c>
      <c r="C8" s="15">
        <v>9345794.3900000006</v>
      </c>
      <c r="D8" s="15">
        <v>9108490</v>
      </c>
      <c r="E8" s="13" t="s">
        <v>32</v>
      </c>
      <c r="F8" s="38" t="s">
        <v>30</v>
      </c>
      <c r="G8" s="37">
        <v>8828014</v>
      </c>
      <c r="H8" s="46" t="str">
        <f>F8</f>
        <v>บจก.บุญพิศลย์การช่าง</v>
      </c>
      <c r="I8" s="15">
        <f>(J8*100)/107</f>
        <v>8250480.373831776</v>
      </c>
      <c r="J8" s="37">
        <f>G8</f>
        <v>8828014</v>
      </c>
      <c r="K8" s="13" t="s">
        <v>10</v>
      </c>
      <c r="L8" s="16" t="s">
        <v>91</v>
      </c>
      <c r="M8" s="10"/>
      <c r="N8" s="10"/>
      <c r="O8" s="10"/>
    </row>
    <row r="9" spans="1:15" s="3" customFormat="1" ht="42" x14ac:dyDescent="0.55000000000000004">
      <c r="A9" s="17"/>
      <c r="B9" s="12"/>
      <c r="C9" s="19"/>
      <c r="D9" s="19"/>
      <c r="E9" s="17"/>
      <c r="F9" s="12"/>
      <c r="G9" s="20"/>
      <c r="H9" s="12"/>
      <c r="I9" s="21">
        <f>SUM(I8:I8)</f>
        <v>8250480.373831776</v>
      </c>
      <c r="J9" s="21">
        <f>SUM(J8:J8)</f>
        <v>8828014</v>
      </c>
      <c r="K9" s="12"/>
      <c r="L9" s="22"/>
    </row>
    <row r="10" spans="1:15" s="3" customFormat="1" ht="36" x14ac:dyDescent="0.55000000000000004">
      <c r="A10" s="17"/>
      <c r="B10" s="12" t="s">
        <v>28</v>
      </c>
      <c r="C10" s="23"/>
      <c r="D10" s="19"/>
      <c r="E10" s="17"/>
      <c r="F10" s="12"/>
      <c r="G10" s="20"/>
      <c r="H10" s="12"/>
      <c r="I10" s="12"/>
      <c r="J10" s="24"/>
      <c r="K10" s="12"/>
      <c r="L10" s="22"/>
    </row>
    <row r="11" spans="1:15" s="3" customFormat="1" ht="6" customHeight="1" x14ac:dyDescent="0.55000000000000004">
      <c r="A11" s="17"/>
      <c r="B11" s="12"/>
      <c r="C11" s="12"/>
      <c r="D11" s="25"/>
      <c r="E11" s="17"/>
      <c r="F11" s="12"/>
      <c r="G11" s="20"/>
      <c r="H11" s="12"/>
      <c r="I11" s="12"/>
      <c r="J11" s="24"/>
      <c r="K11" s="12"/>
      <c r="L11" s="22"/>
    </row>
    <row r="12" spans="1:15" s="3" customFormat="1" ht="36" x14ac:dyDescent="0.55000000000000004">
      <c r="A12" s="17"/>
      <c r="B12" s="12"/>
      <c r="C12" s="17" t="s">
        <v>13</v>
      </c>
      <c r="D12" s="25"/>
      <c r="E12" s="17"/>
      <c r="F12" s="12"/>
      <c r="G12" s="20"/>
      <c r="H12" s="12"/>
      <c r="I12" s="12"/>
      <c r="J12" s="24"/>
      <c r="K12" s="12"/>
      <c r="L12" s="22"/>
    </row>
    <row r="13" spans="1:15" s="3" customFormat="1" ht="24.75" customHeight="1" x14ac:dyDescent="0.55000000000000004">
      <c r="A13" s="17"/>
      <c r="B13" s="12"/>
      <c r="C13" s="12"/>
      <c r="D13" s="25"/>
      <c r="E13" s="17"/>
      <c r="F13" s="12"/>
      <c r="G13" s="20"/>
      <c r="H13" s="12"/>
      <c r="I13" s="12"/>
      <c r="J13" s="24"/>
      <c r="K13" s="12"/>
      <c r="L13" s="22"/>
    </row>
    <row r="14" spans="1:15" s="3" customFormat="1" ht="30" customHeight="1" x14ac:dyDescent="0.55000000000000004">
      <c r="A14" s="17"/>
      <c r="B14" s="12"/>
      <c r="C14" s="17" t="s">
        <v>35</v>
      </c>
      <c r="D14" s="25"/>
      <c r="E14" s="17"/>
      <c r="F14" s="12"/>
      <c r="G14" s="20"/>
      <c r="H14" s="12"/>
      <c r="I14" s="12"/>
      <c r="J14" s="24"/>
      <c r="K14" s="12"/>
      <c r="L14" s="22"/>
    </row>
    <row r="15" spans="1:15" s="3" customFormat="1" ht="28.5" customHeight="1" x14ac:dyDescent="0.55000000000000004">
      <c r="A15" s="17"/>
      <c r="B15" s="12"/>
      <c r="C15" s="17" t="s">
        <v>36</v>
      </c>
      <c r="D15" s="25"/>
      <c r="E15" s="17"/>
      <c r="F15" s="12"/>
      <c r="G15" s="20"/>
      <c r="H15" s="12"/>
      <c r="I15" s="12"/>
      <c r="J15" s="24"/>
      <c r="K15" s="12"/>
      <c r="L15" s="22"/>
    </row>
    <row r="16" spans="1:15" ht="28.5" customHeight="1" x14ac:dyDescent="0.55000000000000004">
      <c r="A16" s="17"/>
      <c r="B16" s="12"/>
      <c r="C16" s="17" t="s">
        <v>25</v>
      </c>
      <c r="D16" s="25"/>
      <c r="E16" s="17"/>
      <c r="F16" s="12"/>
      <c r="G16" s="20"/>
      <c r="H16" s="12"/>
      <c r="I16" s="12"/>
      <c r="J16" s="24"/>
      <c r="K16" s="12"/>
      <c r="L16" s="22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ageMargins left="0.59055118110236204" right="0.196850393700787" top="0.44685039399999998" bottom="0.196850393700787" header="0.196850393700787" footer="0.196850393700787"/>
  <pageSetup paperSize="9" scale="3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</vt:lpstr>
      <vt:lpstr>ประกวด </vt:lpstr>
      <vt:lpstr>คัดเลือก </vt:lpstr>
      <vt:lpstr>'คัดเลือก '!Print_Area</vt:lpstr>
      <vt:lpstr>'เฉพาะเจาะจง '!Print_Area</vt:lpstr>
      <vt:lpstr>'ประกวด '!Print_Area</vt:lpstr>
      <vt:lpstr>'คัดเลือก '!Print_Titles</vt:lpstr>
      <vt:lpstr>'เฉพาะเจาะจง '!Print_Titles</vt:lpstr>
      <vt:lpstr>'ประกวด 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2024-02-02T11:26:04Z</cp:lastPrinted>
  <dcterms:created xsi:type="dcterms:W3CDTF">2015-10-28T04:52:24Z</dcterms:created>
  <dcterms:modified xsi:type="dcterms:W3CDTF">2024-02-28T08:44:39Z</dcterms:modified>
</cp:coreProperties>
</file>